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070" activeTab="0"/>
  </bookViews>
  <sheets>
    <sheet name="Tabelle" sheetId="1" r:id="rId1"/>
    <sheet name="Details der Berechnung" sheetId="2" r:id="rId2"/>
    <sheet name="Ermittlung Emissionsfaktoren" sheetId="3" r:id="rId3"/>
    <sheet name="Erläuterungen" sheetId="4" r:id="rId4"/>
    <sheet name="Quellen" sheetId="5" r:id="rId5"/>
  </sheets>
  <definedNames/>
  <calcPr fullCalcOnLoad="1"/>
</workbook>
</file>

<file path=xl/sharedStrings.xml><?xml version="1.0" encoding="utf-8"?>
<sst xmlns="http://schemas.openxmlformats.org/spreadsheetml/2006/main" count="270" uniqueCount="131">
  <si>
    <t>Energieträger</t>
  </si>
  <si>
    <t>Menge</t>
  </si>
  <si>
    <t>Einheit</t>
  </si>
  <si>
    <t>indirekter 
Emissionsfaktor</t>
  </si>
  <si>
    <t>direkter 
Emissionsfaktor</t>
  </si>
  <si>
    <t>Strom</t>
  </si>
  <si>
    <t>Heizöl</t>
  </si>
  <si>
    <t>Erdgas</t>
  </si>
  <si>
    <t>Flüssiggas</t>
  </si>
  <si>
    <t>Diesel</t>
  </si>
  <si>
    <t>Benzin</t>
  </si>
  <si>
    <t>kWh</t>
  </si>
  <si>
    <t>l</t>
  </si>
  <si>
    <t>kg</t>
  </si>
  <si>
    <r>
      <t>m</t>
    </r>
    <r>
      <rPr>
        <vertAlign val="superscript"/>
        <sz val="10"/>
        <rFont val="Arial"/>
        <family val="2"/>
      </rPr>
      <t>3</t>
    </r>
  </si>
  <si>
    <t>Emissionsfaktor
gesamt</t>
  </si>
  <si>
    <t>kg/l</t>
  </si>
  <si>
    <r>
      <t>kg/m</t>
    </r>
    <r>
      <rPr>
        <vertAlign val="superscript"/>
        <sz val="10"/>
        <rFont val="Arial"/>
        <family val="2"/>
      </rPr>
      <t>3</t>
    </r>
  </si>
  <si>
    <t>-</t>
  </si>
  <si>
    <t>Holzpellets</t>
  </si>
  <si>
    <t>kg/kg</t>
  </si>
  <si>
    <t>kg/kWh</t>
  </si>
  <si>
    <r>
      <t>Gesamtmenge CO</t>
    </r>
    <r>
      <rPr>
        <b/>
        <vertAlign val="subscript"/>
        <sz val="10"/>
        <rFont val="Arial"/>
        <family val="2"/>
      </rPr>
      <t>2</t>
    </r>
    <r>
      <rPr>
        <b/>
        <sz val="10"/>
        <rFont val="Arial"/>
        <family val="2"/>
      </rPr>
      <t xml:space="preserve">
(inkl. Vorkette)</t>
    </r>
  </si>
  <si>
    <t>Summe:</t>
  </si>
  <si>
    <t>direkte Emissionsfaktoren</t>
  </si>
  <si>
    <t>Die Berechnung der Emissionsfaktoren ergibt sich wie folgt:</t>
  </si>
  <si>
    <t>indirekte Emissionsfaktoren</t>
  </si>
  <si>
    <t>kg/TJ</t>
  </si>
  <si>
    <t>Bezeichnung</t>
  </si>
  <si>
    <t>Heizwert</t>
  </si>
  <si>
    <t>kWh/l</t>
  </si>
  <si>
    <r>
      <t>kWh/m</t>
    </r>
    <r>
      <rPr>
        <vertAlign val="superscript"/>
        <sz val="10"/>
        <rFont val="Arial"/>
        <family val="2"/>
      </rPr>
      <t>3</t>
    </r>
  </si>
  <si>
    <t>kWh/kg</t>
  </si>
  <si>
    <t>bzw.</t>
  </si>
  <si>
    <t>aus LfU-Leitfaden:</t>
  </si>
  <si>
    <r>
      <t xml:space="preserve">(siehe </t>
    </r>
    <r>
      <rPr>
        <i/>
        <sz val="10"/>
        <rFont val="Arial"/>
        <family val="2"/>
      </rPr>
      <t>Quellen</t>
    </r>
    <r>
      <rPr>
        <sz val="10"/>
        <rFont val="Arial"/>
        <family val="0"/>
      </rPr>
      <t>)</t>
    </r>
  </si>
  <si>
    <t>Berechnen Sie Ihre CO2-Emissionen:</t>
  </si>
  <si>
    <t>Geben Sie dazu Ihre verbrauchte bzw. eingesparte Menge des jeweiligen Energieträgers</t>
  </si>
  <si>
    <t>in der Spalte "Menge" ein.</t>
  </si>
  <si>
    <r>
      <t>1) Dem Leitfaden "</t>
    </r>
    <r>
      <rPr>
        <i/>
        <sz val="10"/>
        <rFont val="Arial"/>
        <family val="2"/>
      </rPr>
      <t>Klima schützen - Kosten senken</t>
    </r>
    <r>
      <rPr>
        <sz val="10"/>
        <rFont val="Arial"/>
        <family val="0"/>
      </rPr>
      <t xml:space="preserve">" des LfU: </t>
    </r>
  </si>
  <si>
    <t>Zum Bestellformular</t>
  </si>
  <si>
    <t>(Quelle: StMUGV)</t>
  </si>
  <si>
    <t>Quellenangabe:</t>
  </si>
  <si>
    <t>Die Daten stammen aus:</t>
  </si>
  <si>
    <t>Beispiel:</t>
  </si>
  <si>
    <r>
      <t xml:space="preserve">Einsparung von </t>
    </r>
    <r>
      <rPr>
        <b/>
        <sz val="10"/>
        <rFont val="Arial"/>
        <family val="2"/>
      </rPr>
      <t>50 l Heizöl</t>
    </r>
    <r>
      <rPr>
        <sz val="10"/>
        <rFont val="Arial"/>
        <family val="0"/>
      </rPr>
      <t xml:space="preserve"> ergibt eine </t>
    </r>
    <r>
      <rPr>
        <b/>
        <sz val="10"/>
        <rFont val="Arial"/>
        <family val="2"/>
      </rPr>
      <t>CO2-Einsparung von 151,75 kg</t>
    </r>
    <r>
      <rPr>
        <sz val="10"/>
        <rFont val="Arial"/>
        <family val="0"/>
      </rPr>
      <t>!</t>
    </r>
  </si>
  <si>
    <t>Rechnung:</t>
  </si>
  <si>
    <t>Anmerkungen:</t>
  </si>
  <si>
    <t>Menge CO2-Emissionen direkt</t>
  </si>
  <si>
    <t>Menge CO2-Emissionen indirekt</t>
  </si>
  <si>
    <t>1.) Berechnung der direkten und indirekten Emissionsfaktoren:</t>
  </si>
  <si>
    <r>
      <t xml:space="preserve">2.) Der Gesamtemissionsfaktor ergibt sich aus der Summe von </t>
    </r>
    <r>
      <rPr>
        <b/>
        <u val="single"/>
        <sz val="10"/>
        <color indexed="10"/>
        <rFont val="Arial"/>
        <family val="2"/>
      </rPr>
      <t>direktem</t>
    </r>
    <r>
      <rPr>
        <b/>
        <u val="single"/>
        <sz val="10"/>
        <rFont val="Arial"/>
        <family val="2"/>
      </rPr>
      <t xml:space="preserve"> und </t>
    </r>
    <r>
      <rPr>
        <b/>
        <u val="single"/>
        <sz val="10"/>
        <color indexed="17"/>
        <rFont val="Arial"/>
        <family val="2"/>
      </rPr>
      <t>indirektem</t>
    </r>
    <r>
      <rPr>
        <b/>
        <u val="single"/>
        <sz val="10"/>
        <rFont val="Arial"/>
        <family val="2"/>
      </rPr>
      <t xml:space="preserve"> Emissionsfaktor:</t>
    </r>
  </si>
  <si>
    <t>CO2-Faktor</t>
  </si>
  <si>
    <t>Erläuterung der Umrechung am Beispiel "Heizöl":</t>
  </si>
  <si>
    <t>Umrechnung</t>
  </si>
  <si>
    <t>auf g/MJ:</t>
  </si>
  <si>
    <t xml:space="preserve">Umrechung </t>
  </si>
  <si>
    <t>auf g/kWh:</t>
  </si>
  <si>
    <t>(1kWh = 3,6 MJ)</t>
  </si>
  <si>
    <t>Umrechnug</t>
  </si>
  <si>
    <t>auf g/l:</t>
  </si>
  <si>
    <t>durch Multiplikation mit dem Heizwert:</t>
  </si>
  <si>
    <t xml:space="preserve">50 l  </t>
  </si>
  <si>
    <t>aus g42-results.xls, EL KW-Park EU, D</t>
  </si>
  <si>
    <t>aus GEMIS-Datenbank, Version 4.2</t>
  </si>
  <si>
    <t>aus g42-results.xls, Vorketten Öl-Gas, Öl EL D-mix</t>
  </si>
  <si>
    <t>aus g42-results.xls, Vorketten Öl-Gas, Erdgas frei KW/IN</t>
  </si>
  <si>
    <t>aus g42-results.xls, Vorketten Öl-Gas, Flüssiggas HH-KV</t>
  </si>
  <si>
    <t>aus g42-results.xls, Vorketten Öl-Gas, Benzin-D frei Tankstelle</t>
  </si>
  <si>
    <t>aus g42-results.xls, Vorketten Öl-Gas, Diesel-D frei Tankstelle</t>
  </si>
  <si>
    <t>aus g42-results.xls, Vorketten Bio-Fest, Holz-Pellets (Holzwirtschaft) 2000</t>
  </si>
  <si>
    <t>* 3,119 kg/l =</t>
  </si>
  <si>
    <t>2) Der Datenbank GEMIS in der Version 4.2</t>
  </si>
  <si>
    <t>(Quelle: Ökoinstitut e.V.)</t>
  </si>
  <si>
    <t xml:space="preserve">Die Umrechnung von Energieträgern in CO2 - also beispielsweise Benzinverbrauch in Litern in kg CO2 - hängt von mehreren Faktoren ab. Daher müssen Sie sich zunächst Gedanken machen, wie und was Sie genau bilanzieren wollen. Nur dann können Sie Ihre Zahlen mit anderen vergleichen und nur dann sind Ihre Zahlen aussagekräftig. </t>
  </si>
  <si>
    <t xml:space="preserve">Da CO2 das bedeutendste Treibhausgas ist, werden zur Bilanzierung der Klimawirksamkeit oft nur die CO2-Emissionen herangezogen. Mit der Nutzung bestimmter Energieträger können aber auch Emissionen weiterer klimarelevanter Gase, z.B. Lachgas oder Methan, verbunden sein. </t>
  </si>
  <si>
    <r>
      <t xml:space="preserve">Die Bilanzierung der direkten Emissionen berücksichtigt nur die </t>
    </r>
    <r>
      <rPr>
        <b/>
        <sz val="10"/>
        <color indexed="8"/>
        <rFont val="Arial"/>
        <family val="0"/>
      </rPr>
      <t>Emissionen, die am Ort der Energieumwandlung</t>
    </r>
    <r>
      <rPr>
        <sz val="10"/>
        <color indexed="8"/>
        <rFont val="Arial"/>
        <family val="0"/>
      </rPr>
      <t xml:space="preserve"> auftreten, also z.B. die Emissionen aus dem Kohlekraftwerk. Das Verfahren wird auch als Quellenbilanz bezeichnet. Nicht enthalten sind die Emissionen, die bei der Gewinnung und Bereitstellung des Energieträgeres auftreten. Daher werden bestimmte Energiesysteme wie Kernenergie oder Windkraft oft als CO</t>
    </r>
    <r>
      <rPr>
        <vertAlign val="subscript"/>
        <sz val="10"/>
        <color indexed="8"/>
        <rFont val="Arial"/>
        <family val="0"/>
      </rPr>
      <t>2</t>
    </r>
    <r>
      <rPr>
        <sz val="10"/>
        <color indexed="8"/>
        <rFont val="Arial"/>
        <family val="0"/>
      </rPr>
      <t>-frei bezeichnet, weil an ihrem Einsatzort keine direkten CO</t>
    </r>
    <r>
      <rPr>
        <vertAlign val="subscript"/>
        <sz val="10"/>
        <color indexed="8"/>
        <rFont val="Arial"/>
        <family val="0"/>
      </rPr>
      <t>2</t>
    </r>
    <r>
      <rPr>
        <sz val="10"/>
        <color indexed="8"/>
        <rFont val="Arial"/>
        <family val="0"/>
      </rPr>
      <t>-Emissionen auftreten.</t>
    </r>
  </si>
  <si>
    <r>
      <t xml:space="preserve">Werden auch die indirekten und </t>
    </r>
    <r>
      <rPr>
        <b/>
        <sz val="10"/>
        <color indexed="8"/>
        <rFont val="Arial"/>
        <family val="0"/>
      </rPr>
      <t xml:space="preserve">vorgelagerten Emissionen </t>
    </r>
    <r>
      <rPr>
        <sz val="10"/>
        <color indexed="8"/>
        <rFont val="Arial"/>
        <family val="0"/>
      </rPr>
      <t>berücksichtigt, z.B. die Herstellung von Kernbrennstäben und Holzpellets oder der Bau von Photovoltaikanlagen, so ergeben sich Zahlen für die Gesamtemissionen, die mit der Nutzung bestimmter Energiesysteme verbunden sind.</t>
    </r>
  </si>
  <si>
    <t>CO2 oder CO2-Äquivalente?</t>
  </si>
  <si>
    <t>Direkte Emissionen oder Gesamtemissionen (direkte + indirekte Emissionen)?</t>
  </si>
  <si>
    <t xml:space="preserve">Empfehlung: </t>
  </si>
  <si>
    <t>Am besten lässt sich die Klimarelevanz verschiedener Energiesysteme vergleichen, wenn man die Gesamtemissionen ihrer CO2-Äquivalente ermittelt und gegenüberstellt.</t>
  </si>
  <si>
    <t>Beim Einsatz von Erdgas z.B. sind Methanemissionen als Methanschlupf durch unvollständige Verbrennung oder durch Entweichen aus undichten Förderanlagen möglich. Bei der Bilanzierung der CO2-Äquivalente werden die weiteren emittierten Treibhausgase entsprechend Ihrer Klimawirksamkeit in CO2-Emissionen umgerechnet und dann zusammen mit den CO2-Emissionen als CO2-Äquivalente angegeben.</t>
  </si>
  <si>
    <t>Erläuterungen zur Berechnung</t>
  </si>
  <si>
    <t>Zu den Ergebnissen aus der GEMIS-Datenbank</t>
  </si>
  <si>
    <t xml:space="preserve">(download erforderlich) </t>
  </si>
  <si>
    <r>
      <t>Gesamtmenge CO</t>
    </r>
    <r>
      <rPr>
        <b/>
        <vertAlign val="subscript"/>
        <sz val="10"/>
        <rFont val="Arial"/>
        <family val="2"/>
      </rPr>
      <t>2-</t>
    </r>
    <r>
      <rPr>
        <b/>
        <sz val="10"/>
        <rFont val="Arial"/>
        <family val="2"/>
      </rPr>
      <t xml:space="preserve">
Äquivalente inkl. Vorkette</t>
    </r>
  </si>
  <si>
    <t xml:space="preserve">Auf den weiteren Tabellenblättern finden Sie u.a.: </t>
  </si>
  <si>
    <t>- die direkten Emissionsfaktoren in den Details der Berechnung</t>
  </si>
  <si>
    <t>- die Herleitung der Emissionsfaktoren</t>
  </si>
  <si>
    <t>- Erläuterungen zu den Berechnungen, u.a. was sind CO2-Äquivalente</t>
  </si>
  <si>
    <t>- Quellenangaben</t>
  </si>
  <si>
    <t>Hinweis zur Bedienung</t>
  </si>
  <si>
    <t>Die Tabellenblätter sind geschützt, um unbeabsichtiges Löschen zu vermeiden</t>
  </si>
  <si>
    <t>Sie können diesen Schutz aufheben unter -&gt; Extras -&gt; Schutz - &gt; Blattschutz aufheben</t>
  </si>
  <si>
    <t>In dieser Tabelle sehen Sie, wie sich die CO2-Emissionen (Äquivalente) zusammensetzen:</t>
  </si>
  <si>
    <t>Die verbrauchte/eingesparte Menge des jeweiligen Energieträgers multipliziert mit dem Gesamtemissionsfaktor ergibt die Gesamtmenge CO2-Äquivalente</t>
  </si>
  <si>
    <t>GEMIS-Wert:</t>
  </si>
  <si>
    <t>Zum Vergleich:</t>
  </si>
  <si>
    <t>- Flug einer Person von München nach Berlin:</t>
  </si>
  <si>
    <t>- Flug einer Person von München nach New York:</t>
  </si>
  <si>
    <t>ca.</t>
  </si>
  <si>
    <t>Quelle:</t>
  </si>
  <si>
    <t>LfU</t>
  </si>
  <si>
    <t>Bürogebäudeleitfaden</t>
  </si>
  <si>
    <t>UBA</t>
  </si>
  <si>
    <t>www.atmosfair.de</t>
  </si>
  <si>
    <t>IZU-Praxishinweis</t>
  </si>
  <si>
    <t>- Einsparungen einer Energiesparlampe (640 kWh über Lebensdauer):</t>
  </si>
  <si>
    <t>- CO2-Emissionen aller PKW in Deutschland 2006:</t>
  </si>
  <si>
    <t>- Gesamtemissionsvolumen des Emissionszertifikatehandels (ab 2008):</t>
  </si>
  <si>
    <r>
      <t xml:space="preserve">   150 kg CO</t>
    </r>
    <r>
      <rPr>
        <b/>
        <vertAlign val="subscript"/>
        <sz val="10"/>
        <rFont val="Arial"/>
        <family val="2"/>
      </rPr>
      <t>2</t>
    </r>
  </si>
  <si>
    <r>
      <t>2.120 kg CO</t>
    </r>
    <r>
      <rPr>
        <b/>
        <vertAlign val="subscript"/>
        <sz val="10"/>
        <rFont val="Arial"/>
        <family val="2"/>
      </rPr>
      <t>2</t>
    </r>
  </si>
  <si>
    <r>
      <t xml:space="preserve">   124 kg CO</t>
    </r>
    <r>
      <rPr>
        <b/>
        <vertAlign val="subscript"/>
        <sz val="10"/>
        <rFont val="Arial"/>
        <family val="2"/>
      </rPr>
      <t>2</t>
    </r>
  </si>
  <si>
    <r>
      <t>2.500 kg CO</t>
    </r>
    <r>
      <rPr>
        <b/>
        <vertAlign val="subscript"/>
        <sz val="10"/>
        <rFont val="Arial"/>
        <family val="2"/>
      </rPr>
      <t>2</t>
    </r>
  </si>
  <si>
    <r>
      <t xml:space="preserve">   398 kg CO</t>
    </r>
    <r>
      <rPr>
        <b/>
        <vertAlign val="subscript"/>
        <sz val="10"/>
        <rFont val="Arial"/>
        <family val="2"/>
      </rPr>
      <t>2</t>
    </r>
  </si>
  <si>
    <r>
      <t>104 Mio t CO</t>
    </r>
    <r>
      <rPr>
        <b/>
        <vertAlign val="subscript"/>
        <sz val="10"/>
        <rFont val="Arial"/>
        <family val="2"/>
      </rPr>
      <t>2</t>
    </r>
  </si>
  <si>
    <r>
      <t>453 Mio t CO</t>
    </r>
    <r>
      <rPr>
        <b/>
        <vertAlign val="subscript"/>
        <sz val="10"/>
        <rFont val="Arial"/>
        <family val="2"/>
      </rPr>
      <t>2</t>
    </r>
  </si>
  <si>
    <t>- Durchschnittlicher Jahres-Stromverbrauch eines Ein-Personen-Haushalts (1.790 kWh/a):</t>
  </si>
  <si>
    <t>- Durchschnittlicher Jahres-Stromverbrauch eines Zwei-Personen-Haushalts (3.030 kWh/a):</t>
  </si>
  <si>
    <t>- Durchschnittlicher Jahres-Stromverbrauch eines Drei-Personen-Haushalts (3.880 kWh/a):</t>
  </si>
  <si>
    <t>- Durchschnittlicher Jahres-Stromverbrauch eines Vier-Personen-Haushalts (4.430 kWh/a):</t>
  </si>
  <si>
    <r>
      <t>1.113 kg CO</t>
    </r>
    <r>
      <rPr>
        <b/>
        <vertAlign val="subscript"/>
        <sz val="10"/>
        <rFont val="Arial"/>
        <family val="2"/>
      </rPr>
      <t>2</t>
    </r>
  </si>
  <si>
    <r>
      <t>1.884 kg CO</t>
    </r>
    <r>
      <rPr>
        <b/>
        <vertAlign val="subscript"/>
        <sz val="10"/>
        <rFont val="Arial"/>
        <family val="2"/>
      </rPr>
      <t>2</t>
    </r>
  </si>
  <si>
    <r>
      <t>2.412 kg CO</t>
    </r>
    <r>
      <rPr>
        <b/>
        <vertAlign val="subscript"/>
        <sz val="10"/>
        <rFont val="Arial"/>
        <family val="2"/>
      </rPr>
      <t>2</t>
    </r>
  </si>
  <si>
    <r>
      <t>2.754 kg CO</t>
    </r>
    <r>
      <rPr>
        <b/>
        <vertAlign val="subscript"/>
        <sz val="10"/>
        <rFont val="Arial"/>
        <family val="2"/>
      </rPr>
      <t>2</t>
    </r>
  </si>
  <si>
    <t>VDEW</t>
  </si>
  <si>
    <t>- Betrieb eines Kühlschranks für ein Jahr (ca. 200 kWh/a):</t>
  </si>
  <si>
    <t>- Ein Jahr Auto fahren (angenommen: Laufleistung: 12.000 km/a, Verbrauch: ca. 7l/100km):</t>
  </si>
  <si>
    <t>- Durchschnittlicher Jahres-Stromverbrauch eines Haushalts (3.074 kWh/a):</t>
  </si>
  <si>
    <r>
      <t>1.911 kg CO</t>
    </r>
    <r>
      <rPr>
        <b/>
        <vertAlign val="subscript"/>
        <sz val="10"/>
        <rFont val="Arial"/>
        <family val="2"/>
      </rPr>
      <t>2</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</si>
</sst>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407]dddd\,\ d\.\ mmmm\ yyyy"/>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_-* #,##0\ _D_M_-;\-* #,##0\ _D_M_-;_-* &quot;-&quot;??\ _D_M_-;_-@_-"/>
  </numFmts>
  <fonts count="18">
    <font>
      <sz val="10"/>
      <name val="Arial"/>
      <family val="0"/>
    </font>
    <font>
      <vertAlign val="superscript"/>
      <sz val="10"/>
      <name val="Arial"/>
      <family val="2"/>
    </font>
    <font>
      <sz val="8"/>
      <name val="Arial"/>
      <family val="0"/>
    </font>
    <font>
      <b/>
      <sz val="10"/>
      <name val="Arial"/>
      <family val="2"/>
    </font>
    <font>
      <b/>
      <vertAlign val="subscript"/>
      <sz val="10"/>
      <name val="Arial"/>
      <family val="2"/>
    </font>
    <font>
      <b/>
      <u val="single"/>
      <sz val="10"/>
      <name val="Arial"/>
      <family val="2"/>
    </font>
    <font>
      <u val="single"/>
      <sz val="10"/>
      <color indexed="12"/>
      <name val="Arial"/>
      <family val="0"/>
    </font>
    <font>
      <u val="single"/>
      <sz val="10"/>
      <color indexed="36"/>
      <name val="Arial"/>
      <family val="0"/>
    </font>
    <font>
      <b/>
      <sz val="12"/>
      <name val="Arial"/>
      <family val="2"/>
    </font>
    <font>
      <i/>
      <sz val="10"/>
      <name val="Arial"/>
      <family val="2"/>
    </font>
    <font>
      <u val="single"/>
      <sz val="10"/>
      <name val="Arial"/>
      <family val="0"/>
    </font>
    <font>
      <sz val="10"/>
      <color indexed="10"/>
      <name val="Arial"/>
      <family val="0"/>
    </font>
    <font>
      <b/>
      <u val="single"/>
      <sz val="10"/>
      <color indexed="10"/>
      <name val="Arial"/>
      <family val="2"/>
    </font>
    <font>
      <sz val="10"/>
      <color indexed="17"/>
      <name val="Arial"/>
      <family val="0"/>
    </font>
    <font>
      <b/>
      <u val="single"/>
      <sz val="10"/>
      <color indexed="17"/>
      <name val="Arial"/>
      <family val="2"/>
    </font>
    <font>
      <sz val="10"/>
      <color indexed="8"/>
      <name val="Arial"/>
      <family val="0"/>
    </font>
    <font>
      <b/>
      <sz val="10"/>
      <color indexed="8"/>
      <name val="Arial"/>
      <family val="0"/>
    </font>
    <font>
      <vertAlign val="subscript"/>
      <sz val="10"/>
      <color indexed="8"/>
      <name val="Arial"/>
      <family val="0"/>
    </font>
  </fonts>
  <fills count="7">
    <fill>
      <patternFill/>
    </fill>
    <fill>
      <patternFill patternType="gray125"/>
    </fill>
    <fill>
      <patternFill patternType="solid">
        <fgColor indexed="43"/>
        <bgColor indexed="64"/>
      </patternFill>
    </fill>
    <fill>
      <patternFill patternType="solid">
        <fgColor indexed="53"/>
        <bgColor indexed="64"/>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s>
  <borders count="51">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style="medium"/>
    </border>
    <border>
      <left style="medium"/>
      <right style="thin"/>
      <top>
        <color indexed="63"/>
      </top>
      <bottom style="thin"/>
    </border>
    <border>
      <left style="thin"/>
      <right style="thin"/>
      <top>
        <color indexed="63"/>
      </top>
      <bottom style="medium"/>
    </border>
    <border>
      <left>
        <color indexed="63"/>
      </left>
      <right style="thin"/>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color indexed="63"/>
      </top>
      <bottom>
        <color indexed="63"/>
      </bottom>
    </border>
    <border>
      <left>
        <color indexed="63"/>
      </left>
      <right>
        <color indexed="63"/>
      </right>
      <top style="thin"/>
      <bottom style="medium"/>
    </border>
    <border>
      <left>
        <color indexed="63"/>
      </left>
      <right style="thin"/>
      <top style="medium"/>
      <bottom>
        <color indexed="63"/>
      </bottom>
    </border>
    <border>
      <left>
        <color indexed="63"/>
      </left>
      <right>
        <color indexed="63"/>
      </right>
      <top style="medium"/>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1">
    <xf numFmtId="0" fontId="0" fillId="0" borderId="0" xfId="0" applyAlignment="1">
      <alignment/>
    </xf>
    <xf numFmtId="164" fontId="0" fillId="0" borderId="1" xfId="0" applyNumberForma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alignment/>
    </xf>
    <xf numFmtId="0" fontId="0" fillId="0" borderId="0" xfId="0" applyAlignment="1">
      <alignment horizontal="left"/>
    </xf>
    <xf numFmtId="0" fontId="0" fillId="0" borderId="0" xfId="0" applyBorder="1" applyAlignment="1">
      <alignment/>
    </xf>
    <xf numFmtId="0" fontId="0" fillId="0" borderId="0" xfId="0" applyAlignment="1">
      <alignment horizontal="right"/>
    </xf>
    <xf numFmtId="170" fontId="0" fillId="0" borderId="0" xfId="0" applyNumberFormat="1" applyAlignment="1">
      <alignment horizontal="right"/>
    </xf>
    <xf numFmtId="0" fontId="3" fillId="0" borderId="0" xfId="0" applyFont="1" applyAlignment="1">
      <alignment/>
    </xf>
    <xf numFmtId="0" fontId="0" fillId="0" borderId="4" xfId="0" applyBorder="1" applyAlignment="1">
      <alignment/>
    </xf>
    <xf numFmtId="164" fontId="0" fillId="0" borderId="5" xfId="0" applyNumberFormat="1" applyBorder="1" applyAlignment="1">
      <alignment/>
    </xf>
    <xf numFmtId="0" fontId="0" fillId="0" borderId="6" xfId="0" applyBorder="1" applyAlignment="1">
      <alignment horizontal="left"/>
    </xf>
    <xf numFmtId="0" fontId="0" fillId="0" borderId="7" xfId="0" applyBorder="1" applyAlignment="1">
      <alignment horizontal="left"/>
    </xf>
    <xf numFmtId="0" fontId="8" fillId="0" borderId="0" xfId="0" applyFont="1" applyAlignment="1">
      <alignment/>
    </xf>
    <xf numFmtId="0" fontId="8" fillId="0" borderId="0" xfId="0" applyFont="1" applyAlignment="1">
      <alignment/>
    </xf>
    <xf numFmtId="0" fontId="3" fillId="2" borderId="6" xfId="0" applyFont="1" applyFill="1" applyBorder="1" applyAlignment="1">
      <alignment/>
    </xf>
    <xf numFmtId="0" fontId="3" fillId="2" borderId="7" xfId="0" applyFont="1" applyFill="1"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3" fillId="0" borderId="0" xfId="0" applyFont="1" applyAlignment="1">
      <alignment/>
    </xf>
    <xf numFmtId="0" fontId="5" fillId="0" borderId="0" xfId="0" applyFont="1" applyAlignment="1">
      <alignment/>
    </xf>
    <xf numFmtId="0" fontId="5" fillId="0" borderId="0" xfId="0" applyFont="1" applyAlignment="1">
      <alignment/>
    </xf>
    <xf numFmtId="0" fontId="3" fillId="2" borderId="10" xfId="0" applyFont="1" applyFill="1" applyBorder="1" applyAlignment="1">
      <alignment/>
    </xf>
    <xf numFmtId="164" fontId="0" fillId="0" borderId="11" xfId="0" applyNumberFormat="1" applyBorder="1" applyAlignment="1">
      <alignment/>
    </xf>
    <xf numFmtId="0" fontId="0" fillId="0" borderId="12" xfId="0" applyBorder="1" applyAlignment="1">
      <alignment horizontal="left"/>
    </xf>
    <xf numFmtId="0" fontId="3" fillId="2" borderId="13" xfId="0" applyFont="1" applyFill="1" applyBorder="1" applyAlignment="1">
      <alignment/>
    </xf>
    <xf numFmtId="0" fontId="3" fillId="2" borderId="14" xfId="0" applyFont="1" applyFill="1" applyBorder="1" applyAlignment="1">
      <alignment/>
    </xf>
    <xf numFmtId="2" fontId="11" fillId="0" borderId="13" xfId="0" applyNumberFormat="1" applyFont="1"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Font="1" applyAlignment="1">
      <alignment/>
    </xf>
    <xf numFmtId="0" fontId="0" fillId="0" borderId="0" xfId="0" applyAlignment="1" applyProtection="1">
      <alignment horizontal="left"/>
      <protection/>
    </xf>
    <xf numFmtId="0" fontId="3" fillId="2" borderId="19" xfId="0" applyFont="1" applyFill="1" applyBorder="1" applyAlignment="1">
      <alignment horizontal="center" vertical="center"/>
    </xf>
    <xf numFmtId="0" fontId="5" fillId="3" borderId="8" xfId="0" applyFont="1" applyFill="1" applyBorder="1" applyAlignment="1">
      <alignment/>
    </xf>
    <xf numFmtId="0" fontId="0" fillId="3" borderId="20" xfId="0" applyFill="1" applyBorder="1" applyAlignment="1">
      <alignment/>
    </xf>
    <xf numFmtId="2" fontId="0" fillId="3" borderId="21" xfId="0" applyNumberFormat="1" applyFill="1" applyBorder="1" applyAlignment="1">
      <alignment/>
    </xf>
    <xf numFmtId="0" fontId="0" fillId="3" borderId="22" xfId="0" applyFill="1" applyBorder="1" applyAlignment="1">
      <alignment/>
    </xf>
    <xf numFmtId="0" fontId="0" fillId="0" borderId="0" xfId="0" applyFill="1" applyAlignment="1">
      <alignment/>
    </xf>
    <xf numFmtId="0" fontId="0" fillId="0" borderId="0" xfId="0" applyBorder="1" applyAlignment="1" applyProtection="1">
      <alignment/>
      <protection/>
    </xf>
    <xf numFmtId="0" fontId="0" fillId="0" borderId="0" xfId="0" applyBorder="1" applyAlignment="1" applyProtection="1">
      <alignment horizontal="left"/>
      <protection/>
    </xf>
    <xf numFmtId="0" fontId="6" fillId="0" borderId="0" xfId="18" applyBorder="1" applyAlignment="1" applyProtection="1">
      <alignment horizontal="left"/>
      <protection/>
    </xf>
    <xf numFmtId="0" fontId="0" fillId="0" borderId="0" xfId="0" applyBorder="1" applyAlignment="1" applyProtection="1">
      <alignment/>
      <protection/>
    </xf>
    <xf numFmtId="0" fontId="6" fillId="0" borderId="0" xfId="18" applyFont="1" applyBorder="1" applyAlignment="1" applyProtection="1">
      <alignment/>
      <protection/>
    </xf>
    <xf numFmtId="2" fontId="0" fillId="4" borderId="23" xfId="0" applyNumberFormat="1" applyFill="1" applyBorder="1" applyAlignment="1">
      <alignment/>
    </xf>
    <xf numFmtId="0" fontId="0" fillId="4" borderId="24" xfId="0" applyFill="1" applyBorder="1" applyAlignment="1">
      <alignment/>
    </xf>
    <xf numFmtId="2" fontId="0" fillId="4" borderId="25" xfId="0" applyNumberFormat="1" applyFill="1" applyBorder="1" applyAlignment="1">
      <alignment/>
    </xf>
    <xf numFmtId="0" fontId="0" fillId="4" borderId="26" xfId="0" applyFill="1" applyBorder="1" applyAlignment="1">
      <alignment/>
    </xf>
    <xf numFmtId="0" fontId="0" fillId="4" borderId="27" xfId="0" applyFill="1" applyBorder="1" applyAlignment="1">
      <alignment/>
    </xf>
    <xf numFmtId="2" fontId="0" fillId="4" borderId="21" xfId="0" applyNumberFormat="1"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0" fontId="3"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164" fontId="0" fillId="0" borderId="0" xfId="0" applyNumberFormat="1" applyBorder="1" applyAlignment="1">
      <alignment horizontal="center"/>
    </xf>
    <xf numFmtId="164" fontId="3" fillId="0" borderId="0" xfId="0" applyNumberFormat="1" applyFont="1" applyBorder="1" applyAlignment="1">
      <alignment horizontal="right" vertical="center"/>
    </xf>
    <xf numFmtId="0" fontId="3" fillId="0" borderId="0" xfId="0" applyFont="1" applyFill="1" applyBorder="1" applyAlignment="1">
      <alignment horizontal="center" vertical="center" wrapText="1"/>
    </xf>
    <xf numFmtId="164" fontId="0" fillId="5" borderId="24" xfId="0" applyNumberFormat="1" applyFill="1" applyBorder="1" applyAlignment="1">
      <alignment horizontal="center"/>
    </xf>
    <xf numFmtId="4" fontId="0" fillId="5" borderId="13" xfId="0" applyNumberFormat="1" applyFill="1" applyBorder="1" applyAlignment="1">
      <alignment horizontal="right" vertical="center"/>
    </xf>
    <xf numFmtId="0" fontId="0" fillId="5" borderId="6" xfId="0" applyFill="1" applyBorder="1" applyAlignment="1">
      <alignment horizontal="center" vertical="center"/>
    </xf>
    <xf numFmtId="0" fontId="0" fillId="5" borderId="14" xfId="0" applyFill="1" applyBorder="1" applyAlignment="1">
      <alignment horizontal="center" vertical="center"/>
    </xf>
    <xf numFmtId="164" fontId="0" fillId="5" borderId="27" xfId="0" applyNumberFormat="1" applyFill="1" applyBorder="1" applyAlignment="1">
      <alignment horizontal="center"/>
    </xf>
    <xf numFmtId="0" fontId="0" fillId="6" borderId="17" xfId="0" applyFill="1" applyBorder="1" applyAlignment="1">
      <alignment horizontal="center" vertical="center"/>
    </xf>
    <xf numFmtId="0" fontId="3" fillId="6" borderId="18" xfId="0" applyFont="1" applyFill="1" applyBorder="1" applyAlignment="1">
      <alignment horizontal="center" vertical="center" wrapText="1"/>
    </xf>
    <xf numFmtId="164" fontId="0" fillId="6" borderId="2" xfId="0" applyNumberFormat="1" applyFill="1" applyBorder="1" applyAlignment="1">
      <alignment/>
    </xf>
    <xf numFmtId="0" fontId="3" fillId="5" borderId="28" xfId="0" applyNumberFormat="1" applyFont="1" applyFill="1" applyBorder="1" applyAlignment="1">
      <alignment horizontal="center" vertical="center" wrapText="1"/>
    </xf>
    <xf numFmtId="0" fontId="3" fillId="5" borderId="29" xfId="0" applyFont="1" applyFill="1" applyBorder="1" applyAlignment="1">
      <alignment horizontal="center" vertical="center"/>
    </xf>
    <xf numFmtId="0" fontId="3" fillId="5" borderId="28" xfId="0" applyFont="1" applyFill="1" applyBorder="1" applyAlignment="1">
      <alignment horizontal="center" vertical="center" wrapText="1"/>
    </xf>
    <xf numFmtId="2" fontId="0" fillId="5" borderId="13" xfId="0" applyNumberFormat="1" applyFill="1" applyBorder="1" applyAlignment="1">
      <alignment horizontal="right" vertical="center"/>
    </xf>
    <xf numFmtId="2" fontId="0" fillId="5" borderId="14" xfId="0" applyNumberFormat="1" applyFill="1" applyBorder="1" applyAlignment="1">
      <alignment horizontal="right" vertical="center"/>
    </xf>
    <xf numFmtId="0" fontId="0" fillId="5" borderId="7" xfId="0" applyFill="1" applyBorder="1" applyAlignment="1">
      <alignment horizontal="center" vertical="center"/>
    </xf>
    <xf numFmtId="0" fontId="3" fillId="2" borderId="30" xfId="0" applyFont="1" applyFill="1" applyBorder="1" applyAlignment="1">
      <alignment horizontal="center" vertical="center"/>
    </xf>
    <xf numFmtId="4" fontId="0" fillId="2" borderId="23" xfId="0" applyNumberFormat="1" applyFill="1" applyBorder="1" applyAlignment="1">
      <alignment horizontal="right"/>
    </xf>
    <xf numFmtId="4" fontId="0" fillId="2" borderId="21" xfId="0" applyNumberFormat="1" applyFill="1" applyBorder="1" applyAlignment="1">
      <alignment horizontal="right"/>
    </xf>
    <xf numFmtId="0" fontId="0" fillId="2" borderId="31" xfId="0" applyFill="1" applyBorder="1" applyAlignment="1">
      <alignment horizontal="center" vertical="center"/>
    </xf>
    <xf numFmtId="0" fontId="0" fillId="2" borderId="24" xfId="0" applyFill="1" applyBorder="1" applyAlignment="1">
      <alignment/>
    </xf>
    <xf numFmtId="0" fontId="0" fillId="2" borderId="26" xfId="0" applyFill="1" applyBorder="1" applyAlignment="1">
      <alignment/>
    </xf>
    <xf numFmtId="0" fontId="0" fillId="2" borderId="27" xfId="0" applyFill="1" applyBorder="1" applyAlignment="1">
      <alignment/>
    </xf>
    <xf numFmtId="0" fontId="8" fillId="0" borderId="0" xfId="0" applyFont="1" applyAlignment="1">
      <alignment horizontal="center"/>
    </xf>
    <xf numFmtId="0" fontId="0" fillId="6" borderId="3" xfId="0" applyFill="1" applyBorder="1" applyAlignment="1">
      <alignment horizontal="left" vertical="center"/>
    </xf>
    <xf numFmtId="0" fontId="0" fillId="5" borderId="6" xfId="0" applyFill="1" applyBorder="1" applyAlignment="1">
      <alignment horizontal="left" vertical="center"/>
    </xf>
    <xf numFmtId="164" fontId="0" fillId="6" borderId="32" xfId="0" applyNumberFormat="1" applyFill="1" applyBorder="1" applyAlignment="1">
      <alignment horizontal="left"/>
    </xf>
    <xf numFmtId="0" fontId="0" fillId="6" borderId="17" xfId="0" applyFill="1" applyBorder="1" applyAlignment="1">
      <alignment horizontal="center" vertical="center" wrapText="1"/>
    </xf>
    <xf numFmtId="164" fontId="3" fillId="6" borderId="16" xfId="0" applyNumberFormat="1" applyFont="1" applyFill="1" applyBorder="1" applyAlignment="1">
      <alignment/>
    </xf>
    <xf numFmtId="164" fontId="3" fillId="6" borderId="2" xfId="0" applyNumberFormat="1" applyFont="1" applyFill="1" applyBorder="1" applyAlignment="1">
      <alignment horizontal="right" vertical="center"/>
    </xf>
    <xf numFmtId="0" fontId="0" fillId="0" borderId="6" xfId="0" applyBorder="1" applyAlignment="1">
      <alignment/>
    </xf>
    <xf numFmtId="0" fontId="0" fillId="0" borderId="7" xfId="0" applyBorder="1" applyAlignment="1">
      <alignment/>
    </xf>
    <xf numFmtId="164" fontId="13" fillId="0" borderId="2" xfId="0" applyNumberFormat="1" applyFont="1" applyBorder="1" applyAlignment="1">
      <alignment/>
    </xf>
    <xf numFmtId="164" fontId="13" fillId="0" borderId="18" xfId="0" applyNumberFormat="1" applyFont="1" applyBorder="1" applyAlignment="1">
      <alignment/>
    </xf>
    <xf numFmtId="0" fontId="0" fillId="0" borderId="13" xfId="0" applyBorder="1" applyAlignment="1">
      <alignment/>
    </xf>
    <xf numFmtId="0" fontId="0" fillId="0" borderId="1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3" fillId="0" borderId="35" xfId="0" applyFont="1" applyBorder="1" applyAlignment="1">
      <alignment/>
    </xf>
    <xf numFmtId="0" fontId="5" fillId="0" borderId="37" xfId="0" applyFont="1" applyBorder="1" applyAlignment="1">
      <alignment/>
    </xf>
    <xf numFmtId="0" fontId="10" fillId="0" borderId="37" xfId="0" applyFont="1" applyBorder="1" applyAlignment="1">
      <alignment/>
    </xf>
    <xf numFmtId="0" fontId="0" fillId="0" borderId="0" xfId="0" applyFont="1" applyBorder="1" applyAlignment="1">
      <alignment/>
    </xf>
    <xf numFmtId="0" fontId="10" fillId="0" borderId="0" xfId="0" applyFont="1" applyBorder="1" applyAlignment="1">
      <alignment/>
    </xf>
    <xf numFmtId="0" fontId="10" fillId="0" borderId="36" xfId="0" applyFont="1" applyBorder="1" applyAlignment="1">
      <alignment/>
    </xf>
    <xf numFmtId="0" fontId="0" fillId="0" borderId="36" xfId="0" applyBorder="1" applyAlignment="1">
      <alignment/>
    </xf>
    <xf numFmtId="0" fontId="10" fillId="0" borderId="38" xfId="0" applyFont="1" applyBorder="1" applyAlignment="1">
      <alignment/>
    </xf>
    <xf numFmtId="0" fontId="10" fillId="0" borderId="16" xfId="0" applyFont="1" applyBorder="1" applyAlignment="1">
      <alignment/>
    </xf>
    <xf numFmtId="2" fontId="0" fillId="4" borderId="39" xfId="0" applyNumberFormat="1" applyFill="1" applyBorder="1" applyAlignment="1">
      <alignment/>
    </xf>
    <xf numFmtId="164" fontId="0" fillId="5" borderId="23" xfId="0" applyNumberFormat="1" applyFill="1" applyBorder="1" applyAlignment="1">
      <alignment horizontal="right"/>
    </xf>
    <xf numFmtId="164" fontId="0" fillId="5" borderId="40" xfId="0" applyNumberFormat="1" applyFill="1" applyBorder="1" applyAlignment="1">
      <alignment horizontal="right"/>
    </xf>
    <xf numFmtId="0" fontId="0" fillId="0" borderId="0" xfId="0" applyFont="1" applyAlignment="1">
      <alignment/>
    </xf>
    <xf numFmtId="0" fontId="0" fillId="6" borderId="15" xfId="0" applyFill="1" applyBorder="1" applyAlignment="1">
      <alignment horizontal="left" vertical="center"/>
    </xf>
    <xf numFmtId="164" fontId="0" fillId="6" borderId="3" xfId="0" applyNumberFormat="1" applyFill="1" applyBorder="1" applyAlignment="1">
      <alignment horizontal="left" vertical="center"/>
    </xf>
    <xf numFmtId="3" fontId="0" fillId="0" borderId="2" xfId="0" applyNumberFormat="1" applyBorder="1" applyAlignment="1">
      <alignment/>
    </xf>
    <xf numFmtId="3" fontId="0" fillId="0" borderId="41" xfId="16" applyNumberFormat="1" applyFill="1" applyBorder="1" applyAlignment="1">
      <alignment horizontal="right"/>
    </xf>
    <xf numFmtId="0" fontId="0" fillId="0" borderId="0" xfId="0" applyBorder="1" applyAlignment="1">
      <alignment horizontal="right"/>
    </xf>
    <xf numFmtId="3" fontId="0" fillId="0" borderId="1" xfId="16" applyNumberFormat="1" applyFill="1" applyBorder="1" applyAlignment="1">
      <alignment horizontal="right"/>
    </xf>
    <xf numFmtId="0" fontId="0" fillId="0" borderId="42" xfId="0" applyBorder="1" applyAlignment="1">
      <alignment/>
    </xf>
    <xf numFmtId="0" fontId="3" fillId="0" borderId="13"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2" fontId="0" fillId="0" borderId="0" xfId="0" applyNumberFormat="1" applyAlignment="1">
      <alignment horizontal="left"/>
    </xf>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0" fontId="8" fillId="0" borderId="0" xfId="0" applyFont="1" applyAlignment="1">
      <alignment wrapText="1"/>
    </xf>
    <xf numFmtId="4" fontId="0" fillId="2" borderId="43" xfId="0" applyNumberFormat="1" applyFill="1" applyBorder="1" applyAlignment="1" applyProtection="1">
      <alignment horizontal="right"/>
      <protection locked="0"/>
    </xf>
    <xf numFmtId="4" fontId="0" fillId="2" borderId="44" xfId="0" applyNumberFormat="1" applyFill="1" applyBorder="1" applyAlignment="1" applyProtection="1">
      <alignment horizontal="right"/>
      <protection locked="0"/>
    </xf>
    <xf numFmtId="4" fontId="0" fillId="2" borderId="45" xfId="0" applyNumberFormat="1" applyFill="1" applyBorder="1" applyAlignment="1" applyProtection="1">
      <alignment horizontal="right"/>
      <protection locked="0"/>
    </xf>
    <xf numFmtId="0" fontId="3" fillId="5" borderId="0" xfId="0" applyFont="1" applyFill="1" applyBorder="1" applyAlignment="1">
      <alignment/>
    </xf>
    <xf numFmtId="0" fontId="0" fillId="5" borderId="0" xfId="0" applyFill="1" applyBorder="1" applyAlignment="1">
      <alignment/>
    </xf>
    <xf numFmtId="0" fontId="0" fillId="5" borderId="38" xfId="0" applyFont="1" applyFill="1" applyBorder="1" applyAlignment="1">
      <alignment horizontal="right"/>
    </xf>
    <xf numFmtId="0" fontId="0" fillId="5" borderId="36" xfId="0" applyFill="1" applyBorder="1" applyAlignment="1">
      <alignment/>
    </xf>
    <xf numFmtId="0" fontId="0" fillId="5" borderId="32" xfId="0" applyFont="1" applyFill="1" applyBorder="1" applyAlignment="1">
      <alignment horizontal="right"/>
    </xf>
    <xf numFmtId="0" fontId="10" fillId="5" borderId="0" xfId="0" applyFont="1" applyFill="1" applyBorder="1" applyAlignment="1">
      <alignment/>
    </xf>
    <xf numFmtId="0" fontId="0" fillId="5" borderId="32" xfId="0" applyFill="1" applyBorder="1" applyAlignment="1">
      <alignment horizontal="left"/>
    </xf>
    <xf numFmtId="0" fontId="6" fillId="5" borderId="32" xfId="18" applyFill="1" applyBorder="1" applyAlignment="1">
      <alignment horizontal="left"/>
    </xf>
    <xf numFmtId="0" fontId="5" fillId="5" borderId="8" xfId="0" applyFont="1" applyFill="1" applyBorder="1" applyAlignment="1">
      <alignment/>
    </xf>
    <xf numFmtId="0" fontId="3" fillId="5" borderId="9" xfId="0" applyFont="1" applyFill="1" applyBorder="1" applyAlignment="1">
      <alignment/>
    </xf>
    <xf numFmtId="0" fontId="0" fillId="5" borderId="9" xfId="0" applyFill="1" applyBorder="1" applyAlignment="1">
      <alignment/>
    </xf>
    <xf numFmtId="0" fontId="0" fillId="5" borderId="20" xfId="0" applyFill="1" applyBorder="1" applyAlignment="1">
      <alignment/>
    </xf>
    <xf numFmtId="0" fontId="5" fillId="5" borderId="46" xfId="0" applyFont="1" applyFill="1" applyBorder="1" applyAlignment="1">
      <alignment/>
    </xf>
    <xf numFmtId="0" fontId="0" fillId="5" borderId="4" xfId="0" applyFill="1" applyBorder="1" applyAlignment="1">
      <alignment/>
    </xf>
    <xf numFmtId="0" fontId="0" fillId="5" borderId="24" xfId="0" applyFill="1" applyBorder="1" applyAlignment="1">
      <alignment/>
    </xf>
    <xf numFmtId="0" fontId="0" fillId="5" borderId="26" xfId="0" applyFill="1" applyBorder="1" applyAlignment="1">
      <alignment/>
    </xf>
    <xf numFmtId="0" fontId="0" fillId="5" borderId="47" xfId="0" applyFont="1" applyFill="1" applyBorder="1" applyAlignment="1">
      <alignment horizontal="right"/>
    </xf>
    <xf numFmtId="0" fontId="6" fillId="5" borderId="47" xfId="18" applyFill="1" applyBorder="1" applyAlignment="1">
      <alignment horizontal="left"/>
    </xf>
    <xf numFmtId="0" fontId="0" fillId="5" borderId="27" xfId="0" applyFill="1" applyBorder="1" applyAlignment="1">
      <alignment/>
    </xf>
    <xf numFmtId="0" fontId="6" fillId="5" borderId="26" xfId="18" applyFill="1" applyBorder="1" applyAlignment="1">
      <alignment/>
    </xf>
    <xf numFmtId="0" fontId="5" fillId="5" borderId="9" xfId="0" applyFont="1" applyFill="1" applyBorder="1" applyAlignment="1">
      <alignment/>
    </xf>
    <xf numFmtId="0" fontId="0" fillId="5" borderId="48" xfId="0" applyFill="1" applyBorder="1" applyAlignment="1">
      <alignment/>
    </xf>
    <xf numFmtId="49" fontId="0" fillId="5" borderId="32" xfId="0" applyNumberFormat="1" applyFill="1" applyBorder="1" applyAlignment="1">
      <alignment horizontal="left"/>
    </xf>
    <xf numFmtId="0" fontId="0" fillId="5" borderId="32" xfId="18" applyFont="1" applyFill="1" applyBorder="1" applyAlignment="1">
      <alignment horizontal="left"/>
    </xf>
    <xf numFmtId="49" fontId="0" fillId="5" borderId="47" xfId="0" applyNumberFormat="1" applyFill="1" applyBorder="1" applyAlignment="1">
      <alignment horizontal="left"/>
    </xf>
    <xf numFmtId="49" fontId="0" fillId="5" borderId="32" xfId="0" applyNumberFormat="1" applyFont="1" applyFill="1" applyBorder="1" applyAlignment="1">
      <alignment horizontal="left"/>
    </xf>
    <xf numFmtId="0" fontId="3" fillId="5" borderId="16" xfId="0" applyFont="1" applyFill="1" applyBorder="1" applyAlignment="1">
      <alignment horizontal="right"/>
    </xf>
    <xf numFmtId="0" fontId="6" fillId="5" borderId="38" xfId="18" applyFill="1" applyBorder="1" applyAlignment="1">
      <alignment horizontal="left"/>
    </xf>
    <xf numFmtId="0" fontId="3" fillId="5" borderId="2" xfId="0" applyFont="1" applyFill="1" applyBorder="1" applyAlignment="1">
      <alignment horizontal="right"/>
    </xf>
    <xf numFmtId="0" fontId="3" fillId="5" borderId="18" xfId="0" applyFont="1" applyFill="1" applyBorder="1" applyAlignment="1">
      <alignment horizontal="right"/>
    </xf>
    <xf numFmtId="49" fontId="0" fillId="5" borderId="32" xfId="0" applyNumberFormat="1" applyFill="1" applyBorder="1" applyAlignment="1">
      <alignment horizontal="left"/>
    </xf>
    <xf numFmtId="0" fontId="5" fillId="0" borderId="0" xfId="0" applyFont="1" applyAlignment="1" applyProtection="1">
      <alignment horizontal="left"/>
      <protection/>
    </xf>
    <xf numFmtId="49" fontId="0" fillId="5" borderId="23" xfId="0" applyNumberFormat="1" applyFont="1" applyFill="1" applyBorder="1" applyAlignment="1">
      <alignment horizontal="left"/>
    </xf>
    <xf numFmtId="49" fontId="0" fillId="5" borderId="38" xfId="0" applyNumberFormat="1" applyFont="1" applyFill="1" applyBorder="1" applyAlignment="1">
      <alignment horizontal="left"/>
    </xf>
    <xf numFmtId="49" fontId="6" fillId="0" borderId="0" xfId="18" applyNumberFormat="1" applyAlignment="1">
      <alignment horizontal="left"/>
    </xf>
    <xf numFmtId="49" fontId="0" fillId="5" borderId="25" xfId="0" applyNumberFormat="1" applyFont="1" applyFill="1" applyBorder="1" applyAlignment="1">
      <alignment horizontal="left"/>
    </xf>
    <xf numFmtId="49" fontId="0" fillId="5" borderId="32" xfId="0" applyNumberFormat="1" applyFont="1" applyFill="1" applyBorder="1" applyAlignment="1">
      <alignment horizontal="left"/>
    </xf>
    <xf numFmtId="49" fontId="0" fillId="5" borderId="39" xfId="0" applyNumberFormat="1" applyFill="1" applyBorder="1" applyAlignment="1">
      <alignment horizontal="left"/>
    </xf>
    <xf numFmtId="49" fontId="0" fillId="5" borderId="47" xfId="0" applyNumberFormat="1" applyFill="1" applyBorder="1" applyAlignment="1">
      <alignment horizontal="left"/>
    </xf>
    <xf numFmtId="49" fontId="0" fillId="5" borderId="25" xfId="0" applyNumberFormat="1" applyFill="1" applyBorder="1" applyAlignment="1">
      <alignment horizontal="left"/>
    </xf>
    <xf numFmtId="0" fontId="0" fillId="0" borderId="0" xfId="0" applyAlignment="1" applyProtection="1">
      <alignment horizontal="left"/>
      <protection/>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164" fontId="0" fillId="0" borderId="0" xfId="0" applyNumberFormat="1" applyBorder="1" applyAlignment="1">
      <alignment horizontal="center"/>
    </xf>
    <xf numFmtId="49" fontId="0" fillId="5" borderId="25" xfId="0" applyNumberFormat="1" applyFill="1" applyBorder="1" applyAlignment="1">
      <alignment horizontal="center"/>
    </xf>
    <xf numFmtId="49" fontId="0" fillId="5" borderId="32" xfId="0" applyNumberFormat="1" applyFill="1" applyBorder="1" applyAlignment="1">
      <alignment horizontal="center"/>
    </xf>
    <xf numFmtId="0" fontId="3" fillId="0" borderId="0" xfId="0" applyFont="1" applyFill="1" applyAlignment="1">
      <alignment horizontal="left"/>
    </xf>
    <xf numFmtId="0" fontId="0" fillId="0" borderId="0" xfId="0" applyAlignment="1">
      <alignment/>
    </xf>
    <xf numFmtId="0" fontId="0" fillId="0" borderId="0" xfId="0" applyAlignment="1">
      <alignment horizontal="left"/>
    </xf>
    <xf numFmtId="164" fontId="0" fillId="6" borderId="49" xfId="0" applyNumberFormat="1" applyFill="1" applyBorder="1" applyAlignment="1">
      <alignment horizontal="center"/>
    </xf>
    <xf numFmtId="164" fontId="0" fillId="6" borderId="32" xfId="0" applyNumberFormat="1" applyFill="1" applyBorder="1" applyAlignment="1">
      <alignment horizontal="center"/>
    </xf>
    <xf numFmtId="0" fontId="8" fillId="0" borderId="0" xfId="0" applyFont="1" applyAlignment="1">
      <alignment horizontal="left"/>
    </xf>
    <xf numFmtId="0" fontId="3" fillId="2" borderId="21" xfId="0" applyFont="1" applyFill="1" applyBorder="1" applyAlignment="1">
      <alignment horizontal="center"/>
    </xf>
    <xf numFmtId="0" fontId="3" fillId="2" borderId="50" xfId="0" applyFont="1" applyFill="1" applyBorder="1" applyAlignment="1">
      <alignment horizontal="center"/>
    </xf>
    <xf numFmtId="0" fontId="3" fillId="2" borderId="22" xfId="0" applyFont="1" applyFill="1"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2" fontId="0" fillId="0" borderId="14" xfId="0" applyNumberFormat="1" applyBorder="1" applyAlignment="1">
      <alignment horizontal="center"/>
    </xf>
    <xf numFmtId="2" fontId="0" fillId="0" borderId="7" xfId="0" applyNumberFormat="1" applyBorder="1" applyAlignment="1">
      <alignment horizontal="center"/>
    </xf>
    <xf numFmtId="0" fontId="0" fillId="0" borderId="46" xfId="0" applyBorder="1" applyAlignment="1">
      <alignment horizontal="left"/>
    </xf>
    <xf numFmtId="0" fontId="0" fillId="0" borderId="4" xfId="0" applyBorder="1" applyAlignment="1">
      <alignment horizontal="left"/>
    </xf>
    <xf numFmtId="2" fontId="0" fillId="0" borderId="13" xfId="0" applyNumberFormat="1" applyBorder="1" applyAlignment="1">
      <alignment horizontal="center"/>
    </xf>
    <xf numFmtId="2" fontId="0" fillId="0" borderId="6" xfId="0" applyNumberFormat="1" applyBorder="1" applyAlignment="1">
      <alignment horizontal="center"/>
    </xf>
    <xf numFmtId="0" fontId="0" fillId="0" borderId="13" xfId="0" applyBorder="1" applyAlignment="1">
      <alignment horizontal="center"/>
    </xf>
    <xf numFmtId="0" fontId="0" fillId="0" borderId="6" xfId="0" applyBorder="1" applyAlignment="1">
      <alignment horizontal="center"/>
    </xf>
    <xf numFmtId="0" fontId="0" fillId="0" borderId="23" xfId="0" applyBorder="1" applyAlignment="1">
      <alignment horizontal="left"/>
    </xf>
    <xf numFmtId="0" fontId="0" fillId="0" borderId="38" xfId="0" applyBorder="1" applyAlignment="1">
      <alignment horizontal="left"/>
    </xf>
    <xf numFmtId="0" fontId="0" fillId="0" borderId="0" xfId="0" applyBorder="1" applyAlignment="1" applyProtection="1">
      <alignment/>
      <protection/>
    </xf>
    <xf numFmtId="0" fontId="0" fillId="0" borderId="0" xfId="0" applyBorder="1" applyAlignment="1" applyProtection="1">
      <alignment horizontal="left"/>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 Id="rId3" Type="http://schemas.openxmlformats.org/officeDocument/2006/relationships/image" Target="../media/image8.emf" /><Relationship Id="rId4" Type="http://schemas.openxmlformats.org/officeDocument/2006/relationships/image" Target="../media/image3.emf" /><Relationship Id="rId5" Type="http://schemas.openxmlformats.org/officeDocument/2006/relationships/image" Target="../media/image1.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xdr:row>
      <xdr:rowOff>152400</xdr:rowOff>
    </xdr:from>
    <xdr:to>
      <xdr:col>1</xdr:col>
      <xdr:colOff>447675</xdr:colOff>
      <xdr:row>7</xdr:row>
      <xdr:rowOff>114300</xdr:rowOff>
    </xdr:to>
    <xdr:sp>
      <xdr:nvSpPr>
        <xdr:cNvPr id="1" name="Line 1"/>
        <xdr:cNvSpPr>
          <a:spLocks/>
        </xdr:cNvSpPr>
      </xdr:nvSpPr>
      <xdr:spPr>
        <a:xfrm>
          <a:off x="1019175" y="638175"/>
          <a:ext cx="22860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15</xdr:row>
      <xdr:rowOff>57150</xdr:rowOff>
    </xdr:from>
    <xdr:to>
      <xdr:col>1</xdr:col>
      <xdr:colOff>361950</xdr:colOff>
      <xdr:row>20</xdr:row>
      <xdr:rowOff>57150</xdr:rowOff>
    </xdr:to>
    <xdr:sp>
      <xdr:nvSpPr>
        <xdr:cNvPr id="1" name="Line 6"/>
        <xdr:cNvSpPr>
          <a:spLocks/>
        </xdr:cNvSpPr>
      </xdr:nvSpPr>
      <xdr:spPr>
        <a:xfrm flipV="1">
          <a:off x="1247775" y="2847975"/>
          <a:ext cx="6667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15</xdr:row>
      <xdr:rowOff>28575</xdr:rowOff>
    </xdr:from>
    <xdr:to>
      <xdr:col>11</xdr:col>
      <xdr:colOff>295275</xdr:colOff>
      <xdr:row>19</xdr:row>
      <xdr:rowOff>152400</xdr:rowOff>
    </xdr:to>
    <xdr:sp>
      <xdr:nvSpPr>
        <xdr:cNvPr id="2" name="Line 7"/>
        <xdr:cNvSpPr>
          <a:spLocks/>
        </xdr:cNvSpPr>
      </xdr:nvSpPr>
      <xdr:spPr>
        <a:xfrm flipV="1">
          <a:off x="5019675" y="2819400"/>
          <a:ext cx="320992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1552575</xdr:colOff>
      <xdr:row>22</xdr:row>
      <xdr:rowOff>9525</xdr:rowOff>
    </xdr:from>
    <xdr:to>
      <xdr:col>3</xdr:col>
      <xdr:colOff>1876425</xdr:colOff>
      <xdr:row>22</xdr:row>
      <xdr:rowOff>9525</xdr:rowOff>
    </xdr:to>
    <xdr:sp>
      <xdr:nvSpPr>
        <xdr:cNvPr id="1" name="Line 7"/>
        <xdr:cNvSpPr>
          <a:spLocks/>
        </xdr:cNvSpPr>
      </xdr:nvSpPr>
      <xdr:spPr>
        <a:xfrm>
          <a:off x="4067175" y="37719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1895475</xdr:colOff>
      <xdr:row>27</xdr:row>
      <xdr:rowOff>76200</xdr:rowOff>
    </xdr:from>
    <xdr:to>
      <xdr:col>3</xdr:col>
      <xdr:colOff>2171700</xdr:colOff>
      <xdr:row>27</xdr:row>
      <xdr:rowOff>76200</xdr:rowOff>
    </xdr:to>
    <xdr:sp>
      <xdr:nvSpPr>
        <xdr:cNvPr id="2" name="Line 11"/>
        <xdr:cNvSpPr>
          <a:spLocks/>
        </xdr:cNvSpPr>
      </xdr:nvSpPr>
      <xdr:spPr>
        <a:xfrm flipV="1">
          <a:off x="4410075" y="464820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1924050</xdr:colOff>
      <xdr:row>32</xdr:row>
      <xdr:rowOff>142875</xdr:rowOff>
    </xdr:from>
    <xdr:to>
      <xdr:col>3</xdr:col>
      <xdr:colOff>2533650</xdr:colOff>
      <xdr:row>32</xdr:row>
      <xdr:rowOff>142875</xdr:rowOff>
    </xdr:to>
    <xdr:sp>
      <xdr:nvSpPr>
        <xdr:cNvPr id="3" name="Line 14"/>
        <xdr:cNvSpPr>
          <a:spLocks/>
        </xdr:cNvSpPr>
      </xdr:nvSpPr>
      <xdr:spPr>
        <a:xfrm>
          <a:off x="4438650" y="55245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tmosfair.de/" TargetMode="External" /><Relationship Id="rId2" Type="http://schemas.openxmlformats.org/officeDocument/2006/relationships/hyperlink" Target="http://www.atmosfair.de/" TargetMode="External" /><Relationship Id="rId3" Type="http://schemas.openxmlformats.org/officeDocument/2006/relationships/hyperlink" Target="http://www.izu.bayern.de/praxis/detail_praxis.php?ID=188&amp;kat=2&amp;th=6&amp;sub=1&amp;sub_sub=1" TargetMode="External" /><Relationship Id="rId4" Type="http://schemas.openxmlformats.org/officeDocument/2006/relationships/hyperlink" Target="http://www.bestellen.bayern.de/shoplink/lfu_klima_00023.htm" TargetMode="External" /><Relationship Id="rId5" Type="http://schemas.openxmlformats.org/officeDocument/2006/relationships/hyperlink" Target="http://www.strom.de/vdew.nsf/id/43B5DEE6C5B3FE3CC12571ED002F6222?open&amp;l=DE&amp;ccm=300010" TargetMode="External" /><Relationship Id="rId6" Type="http://schemas.openxmlformats.org/officeDocument/2006/relationships/hyperlink" Target="http://www.strom.de/vdew.nsf/id/43B5DEE6C5B3FE3CC12571ED002F6222?open&amp;l=DE&amp;ccm=300010" TargetMode="External" /><Relationship Id="rId7" Type="http://schemas.openxmlformats.org/officeDocument/2006/relationships/hyperlink" Target="http://www.strom.de/vdew.nsf/id/43B5DEE6C5B3FE3CC12571ED002F6222?open&amp;l=DE&amp;ccm=300010" TargetMode="External" /><Relationship Id="rId8" Type="http://schemas.openxmlformats.org/officeDocument/2006/relationships/hyperlink" Target="http://www.strom.de/vdew.nsf/id/43B5DEE6C5B3FE3CC12571ED002F6222?open&amp;l=DE&amp;ccm=300010" TargetMode="External" /><Relationship Id="rId9" Type="http://schemas.openxmlformats.org/officeDocument/2006/relationships/hyperlink" Target="http://www.strom.de/vdew.nsf/id/43B5DEE6C5B3FE3CC12571ED002F6222?open&amp;l=DE&amp;ccm=300010" TargetMode="Externa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vmlDrawing" Target="../drawings/vmlDrawing1.vml" /><Relationship Id="rId10" Type="http://schemas.openxmlformats.org/officeDocument/2006/relationships/drawing" Target="../drawings/drawing3.xm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eko.de/service/gemis/de/material.htm#results" TargetMode="External" /><Relationship Id="rId2" Type="http://schemas.openxmlformats.org/officeDocument/2006/relationships/hyperlink" Target="http://www.bestellen.bayern.de/application/stmugv_app000009?APPL=STMUGV&amp;FRAMEPAGE=index.html&amp;DIR=stmugv&amp;ACTIONxSETVAL(index.htm,APGxNODENR:11463,USERxBODYURL:artdtl.htm,AARTxNR:lfu_klima_00022)=X" TargetMode="External" /></Relationships>
</file>

<file path=xl/worksheets/sheet1.xml><?xml version="1.0" encoding="utf-8"?>
<worksheet xmlns="http://schemas.openxmlformats.org/spreadsheetml/2006/main" xmlns:r="http://schemas.openxmlformats.org/officeDocument/2006/relationships">
  <dimension ref="A2:P33"/>
  <sheetViews>
    <sheetView tabSelected="1" workbookViewId="0" topLeftCell="A1">
      <selection activeCell="B17" sqref="B17"/>
    </sheetView>
  </sheetViews>
  <sheetFormatPr defaultColWidth="11.421875" defaultRowHeight="12.75"/>
  <cols>
    <col min="1" max="1" width="12.00390625" style="0" bestFit="1" customWidth="1"/>
    <col min="2" max="2" width="11.8515625" style="0" customWidth="1"/>
    <col min="3" max="3" width="6.7109375" style="0" bestFit="1" customWidth="1"/>
    <col min="4" max="4" width="15.7109375" style="0" customWidth="1"/>
    <col min="5" max="5" width="6.7109375" style="0" bestFit="1" customWidth="1"/>
    <col min="6" max="7" width="7.00390625" style="0" customWidth="1"/>
    <col min="8" max="8" width="9.140625" style="0" customWidth="1"/>
    <col min="9" max="9" width="4.8515625" style="0" customWidth="1"/>
    <col min="10" max="10" width="13.00390625" style="0" bestFit="1" customWidth="1"/>
    <col min="11" max="11" width="8.57421875" style="0" bestFit="1" customWidth="1"/>
    <col min="12" max="12" width="18.421875" style="0" customWidth="1"/>
    <col min="13" max="13" width="4.8515625" style="0" customWidth="1"/>
    <col min="14" max="14" width="16.57421875" style="0" customWidth="1"/>
    <col min="15" max="15" width="7.421875" style="0" bestFit="1" customWidth="1"/>
    <col min="16" max="16" width="17.8515625" style="0" customWidth="1"/>
    <col min="17" max="17" width="3.00390625" style="0" bestFit="1" customWidth="1"/>
  </cols>
  <sheetData>
    <row r="2" spans="1:16" ht="12.75">
      <c r="A2" s="163" t="s">
        <v>36</v>
      </c>
      <c r="B2" s="163"/>
      <c r="C2" s="163"/>
      <c r="D2" s="163"/>
      <c r="E2" s="163"/>
      <c r="F2" s="163"/>
      <c r="G2" s="163"/>
      <c r="H2" s="163"/>
      <c r="I2" s="163"/>
      <c r="J2" s="163"/>
      <c r="K2" s="163"/>
      <c r="L2" s="163"/>
      <c r="M2" s="163"/>
      <c r="N2" s="163"/>
      <c r="O2" s="163"/>
      <c r="P2" s="163"/>
    </row>
    <row r="3" spans="1:16" ht="12.75">
      <c r="A3" s="172" t="s">
        <v>37</v>
      </c>
      <c r="B3" s="172"/>
      <c r="C3" s="172"/>
      <c r="D3" s="172"/>
      <c r="E3" s="172"/>
      <c r="F3" s="172"/>
      <c r="G3" s="172"/>
      <c r="H3" s="172"/>
      <c r="I3" s="172"/>
      <c r="J3" s="172"/>
      <c r="K3" s="172"/>
      <c r="L3" s="172"/>
      <c r="M3" s="172"/>
      <c r="N3" s="172"/>
      <c r="O3" s="172"/>
      <c r="P3" s="172"/>
    </row>
    <row r="4" spans="1:16" ht="12.75">
      <c r="A4" s="35" t="s">
        <v>38</v>
      </c>
      <c r="B4" s="35"/>
      <c r="C4" s="35"/>
      <c r="D4" s="35"/>
      <c r="E4" s="35"/>
      <c r="F4" s="35"/>
      <c r="G4" s="35"/>
      <c r="H4" s="35"/>
      <c r="I4" s="35"/>
      <c r="J4" s="35"/>
      <c r="K4" s="35"/>
      <c r="L4" s="35"/>
      <c r="M4" s="35"/>
      <c r="N4" s="35"/>
      <c r="O4" s="35"/>
      <c r="P4" s="35"/>
    </row>
    <row r="5" spans="1:16" ht="12.75">
      <c r="A5" s="35"/>
      <c r="B5" s="35"/>
      <c r="C5" s="35"/>
      <c r="D5" s="35"/>
      <c r="E5" s="35"/>
      <c r="F5" s="35"/>
      <c r="G5" s="35"/>
      <c r="H5" s="35"/>
      <c r="I5" s="35"/>
      <c r="J5" s="35"/>
      <c r="K5" s="35"/>
      <c r="L5" s="35"/>
      <c r="M5" s="35"/>
      <c r="N5" s="35"/>
      <c r="O5" s="35"/>
      <c r="P5" s="35"/>
    </row>
    <row r="6" spans="4:9" ht="12.75">
      <c r="D6" s="53"/>
      <c r="E6" s="54"/>
      <c r="F6" s="54"/>
      <c r="G6" s="54"/>
      <c r="H6" s="54"/>
      <c r="I6" s="54"/>
    </row>
    <row r="7" spans="4:16" ht="13.5" thickBot="1">
      <c r="D7" s="53"/>
      <c r="E7" s="54"/>
      <c r="F7" s="54"/>
      <c r="G7" s="54"/>
      <c r="H7" s="54"/>
      <c r="I7" s="54"/>
      <c r="N7" s="20"/>
      <c r="O7" s="20"/>
      <c r="P7" s="20"/>
    </row>
    <row r="8" spans="1:16" ht="41.25" customHeight="1" thickBot="1">
      <c r="A8" s="32" t="s">
        <v>0</v>
      </c>
      <c r="B8" s="36" t="s">
        <v>1</v>
      </c>
      <c r="C8" s="33" t="s">
        <v>2</v>
      </c>
      <c r="D8" s="173" t="s">
        <v>86</v>
      </c>
      <c r="E8" s="174"/>
      <c r="F8" s="60"/>
      <c r="G8" s="60"/>
      <c r="H8" s="60"/>
      <c r="I8" s="60"/>
      <c r="N8" s="55"/>
      <c r="O8" s="57"/>
      <c r="P8" s="20"/>
    </row>
    <row r="9" spans="1:16" ht="12.75">
      <c r="A9" s="30" t="s">
        <v>5</v>
      </c>
      <c r="B9" s="129"/>
      <c r="C9" s="31" t="s">
        <v>11</v>
      </c>
      <c r="D9" s="47">
        <f>'Details der Berechnung'!N9</f>
        <v>0</v>
      </c>
      <c r="E9" s="48" t="s">
        <v>13</v>
      </c>
      <c r="F9" s="54"/>
      <c r="G9" s="54"/>
      <c r="H9" s="54"/>
      <c r="I9" s="21" t="s">
        <v>87</v>
      </c>
      <c r="J9" s="21"/>
      <c r="K9" s="21"/>
      <c r="L9" s="21"/>
      <c r="M9" s="21"/>
      <c r="N9" s="21"/>
      <c r="P9" s="20"/>
    </row>
    <row r="10" spans="1:16" ht="12.75">
      <c r="A10" s="3" t="s">
        <v>6</v>
      </c>
      <c r="B10" s="130"/>
      <c r="C10" s="2" t="s">
        <v>12</v>
      </c>
      <c r="D10" s="47">
        <f>'Details der Berechnung'!N10</f>
        <v>0</v>
      </c>
      <c r="E10" s="50" t="s">
        <v>13</v>
      </c>
      <c r="F10" s="54"/>
      <c r="G10" s="54"/>
      <c r="H10" s="54"/>
      <c r="P10" s="20"/>
    </row>
    <row r="11" spans="1:16" ht="14.25">
      <c r="A11" s="3" t="s">
        <v>7</v>
      </c>
      <c r="B11" s="130"/>
      <c r="C11" s="2" t="s">
        <v>14</v>
      </c>
      <c r="D11" s="47">
        <f>'Details der Berechnung'!N11</f>
        <v>0</v>
      </c>
      <c r="E11" s="50" t="s">
        <v>13</v>
      </c>
      <c r="F11" s="54"/>
      <c r="G11" s="54"/>
      <c r="H11" s="54"/>
      <c r="I11" s="166" t="s">
        <v>88</v>
      </c>
      <c r="J11" s="166"/>
      <c r="K11" s="166"/>
      <c r="L11" s="166"/>
      <c r="M11" s="166"/>
      <c r="N11" s="166"/>
      <c r="P11" s="20"/>
    </row>
    <row r="12" spans="1:16" ht="12.75">
      <c r="A12" s="3" t="s">
        <v>8</v>
      </c>
      <c r="B12" s="130"/>
      <c r="C12" s="2" t="s">
        <v>12</v>
      </c>
      <c r="D12" s="47">
        <f>'Details der Berechnung'!N12</f>
        <v>0</v>
      </c>
      <c r="E12" s="50" t="s">
        <v>13</v>
      </c>
      <c r="F12" s="54"/>
      <c r="G12" s="54"/>
      <c r="H12" s="54"/>
      <c r="I12" s="166" t="s">
        <v>89</v>
      </c>
      <c r="J12" s="166"/>
      <c r="K12" s="166"/>
      <c r="L12" s="166"/>
      <c r="M12" s="166"/>
      <c r="N12" s="166"/>
      <c r="P12" s="20"/>
    </row>
    <row r="13" spans="1:16" ht="12.75">
      <c r="A13" s="3" t="s">
        <v>9</v>
      </c>
      <c r="B13" s="130"/>
      <c r="C13" s="2" t="s">
        <v>12</v>
      </c>
      <c r="D13" s="47">
        <f>'Details der Berechnung'!N13</f>
        <v>0</v>
      </c>
      <c r="E13" s="50" t="s">
        <v>13</v>
      </c>
      <c r="F13" s="54"/>
      <c r="G13" s="54"/>
      <c r="H13" s="54"/>
      <c r="I13" s="166" t="s">
        <v>90</v>
      </c>
      <c r="J13" s="166"/>
      <c r="K13" s="166"/>
      <c r="L13" s="166"/>
      <c r="M13" s="166"/>
      <c r="N13" s="166"/>
      <c r="P13" s="20"/>
    </row>
    <row r="14" spans="1:16" ht="12.75">
      <c r="A14" s="3" t="s">
        <v>10</v>
      </c>
      <c r="B14" s="130"/>
      <c r="C14" s="2" t="s">
        <v>12</v>
      </c>
      <c r="D14" s="47">
        <f>'Details der Berechnung'!N14</f>
        <v>0</v>
      </c>
      <c r="E14" s="50" t="s">
        <v>13</v>
      </c>
      <c r="F14" s="54"/>
      <c r="G14" s="54"/>
      <c r="H14" s="54"/>
      <c r="I14" s="166" t="s">
        <v>91</v>
      </c>
      <c r="J14" s="166"/>
      <c r="K14" s="166"/>
      <c r="L14" s="166"/>
      <c r="M14" s="166"/>
      <c r="N14" s="166"/>
      <c r="P14" s="20"/>
    </row>
    <row r="15" spans="1:16" ht="13.5" thickBot="1">
      <c r="A15" s="3" t="s">
        <v>19</v>
      </c>
      <c r="B15" s="131"/>
      <c r="C15" s="2" t="s">
        <v>13</v>
      </c>
      <c r="D15" s="52">
        <f>'Details der Berechnung'!N15</f>
        <v>0</v>
      </c>
      <c r="E15" s="51" t="s">
        <v>13</v>
      </c>
      <c r="F15" s="54"/>
      <c r="G15" s="54"/>
      <c r="H15" s="54"/>
      <c r="I15" s="54"/>
      <c r="J15" s="175"/>
      <c r="K15" s="175"/>
      <c r="L15" s="58"/>
      <c r="M15" s="58"/>
      <c r="N15" s="59"/>
      <c r="O15" s="56"/>
      <c r="P15" s="20"/>
    </row>
    <row r="16" spans="4:16" ht="13.5" thickBot="1">
      <c r="D16" s="41"/>
      <c r="E16" s="41"/>
      <c r="F16" s="41"/>
      <c r="G16" s="41"/>
      <c r="H16" s="41"/>
      <c r="I16" s="41"/>
      <c r="J16" s="20"/>
      <c r="K16" s="20"/>
      <c r="L16" s="20"/>
      <c r="M16" s="20"/>
      <c r="N16" s="20"/>
      <c r="O16" s="20"/>
      <c r="P16" s="20"/>
    </row>
    <row r="17" spans="4:9" ht="12.75">
      <c r="D17" s="37" t="s">
        <v>23</v>
      </c>
      <c r="E17" s="38"/>
      <c r="F17" s="54"/>
      <c r="G17" s="54"/>
      <c r="H17" s="54"/>
      <c r="I17" s="54"/>
    </row>
    <row r="18" spans="4:9" ht="13.5" thickBot="1">
      <c r="D18" s="39">
        <f>'Details der Berechnung'!N18</f>
        <v>0</v>
      </c>
      <c r="E18" s="40" t="s">
        <v>13</v>
      </c>
      <c r="F18" s="54"/>
      <c r="G18" s="54"/>
      <c r="H18" s="54"/>
      <c r="I18" s="54"/>
    </row>
    <row r="19" spans="6:9" ht="13.5" thickBot="1">
      <c r="F19" s="41"/>
      <c r="G19" s="41"/>
      <c r="H19" s="41"/>
      <c r="I19" s="41"/>
    </row>
    <row r="20" spans="1:12" ht="12.75">
      <c r="A20" s="140" t="s">
        <v>98</v>
      </c>
      <c r="B20" s="141"/>
      <c r="C20" s="141"/>
      <c r="D20" s="141"/>
      <c r="E20" s="141"/>
      <c r="F20" s="141"/>
      <c r="G20" s="141"/>
      <c r="H20" s="141"/>
      <c r="I20" s="142"/>
      <c r="J20" s="153"/>
      <c r="K20" s="152" t="s">
        <v>102</v>
      </c>
      <c r="L20" s="143"/>
    </row>
    <row r="21" spans="1:12" ht="12.75">
      <c r="A21" s="144"/>
      <c r="B21" s="132"/>
      <c r="C21" s="132"/>
      <c r="D21" s="132"/>
      <c r="E21" s="132"/>
      <c r="F21" s="132"/>
      <c r="G21" s="132"/>
      <c r="H21" s="132"/>
      <c r="I21" s="133"/>
      <c r="J21" s="135"/>
      <c r="K21" s="137"/>
      <c r="L21" s="145"/>
    </row>
    <row r="22" spans="1:12" ht="14.25">
      <c r="A22" s="164" t="s">
        <v>129</v>
      </c>
      <c r="B22" s="165"/>
      <c r="C22" s="165"/>
      <c r="D22" s="165"/>
      <c r="E22" s="165"/>
      <c r="F22" s="165"/>
      <c r="G22" s="165"/>
      <c r="H22" s="165"/>
      <c r="I22" s="134" t="s">
        <v>101</v>
      </c>
      <c r="J22" s="158" t="s">
        <v>130</v>
      </c>
      <c r="K22" s="159" t="s">
        <v>126</v>
      </c>
      <c r="L22" s="145"/>
    </row>
    <row r="23" spans="1:16" s="9" customFormat="1" ht="14.25">
      <c r="A23" s="164" t="s">
        <v>118</v>
      </c>
      <c r="B23" s="165"/>
      <c r="C23" s="165"/>
      <c r="D23" s="165"/>
      <c r="E23" s="165"/>
      <c r="F23" s="165"/>
      <c r="G23" s="165"/>
      <c r="H23" s="165"/>
      <c r="I23" s="134" t="s">
        <v>101</v>
      </c>
      <c r="J23" s="158" t="s">
        <v>122</v>
      </c>
      <c r="K23" s="159" t="s">
        <v>126</v>
      </c>
      <c r="L23" s="146"/>
      <c r="M23" s="21"/>
      <c r="N23" s="21"/>
      <c r="O23" s="21"/>
      <c r="P23" s="21"/>
    </row>
    <row r="24" spans="1:16" s="9" customFormat="1" ht="14.25">
      <c r="A24" s="167" t="s">
        <v>119</v>
      </c>
      <c r="B24" s="168"/>
      <c r="C24" s="168"/>
      <c r="D24" s="168"/>
      <c r="E24" s="168"/>
      <c r="F24" s="168"/>
      <c r="G24" s="168"/>
      <c r="H24" s="168"/>
      <c r="I24" s="134" t="s">
        <v>101</v>
      </c>
      <c r="J24" s="158" t="s">
        <v>123</v>
      </c>
      <c r="K24" s="159" t="s">
        <v>126</v>
      </c>
      <c r="L24" s="146"/>
      <c r="M24" s="21"/>
      <c r="N24" s="21"/>
      <c r="O24" s="21"/>
      <c r="P24" s="21"/>
    </row>
    <row r="25" spans="1:16" s="9" customFormat="1" ht="14.25">
      <c r="A25" s="164" t="s">
        <v>120</v>
      </c>
      <c r="B25" s="165"/>
      <c r="C25" s="165"/>
      <c r="D25" s="165"/>
      <c r="E25" s="165"/>
      <c r="F25" s="165"/>
      <c r="G25" s="165"/>
      <c r="H25" s="165"/>
      <c r="I25" s="134" t="s">
        <v>101</v>
      </c>
      <c r="J25" s="158" t="s">
        <v>124</v>
      </c>
      <c r="K25" s="159" t="s">
        <v>126</v>
      </c>
      <c r="L25" s="146"/>
      <c r="M25" s="21"/>
      <c r="N25" s="21"/>
      <c r="O25" s="21"/>
      <c r="P25" s="21"/>
    </row>
    <row r="26" spans="1:16" s="9" customFormat="1" ht="14.25">
      <c r="A26" s="164" t="s">
        <v>121</v>
      </c>
      <c r="B26" s="165"/>
      <c r="C26" s="165"/>
      <c r="D26" s="165"/>
      <c r="E26" s="165"/>
      <c r="F26" s="165"/>
      <c r="G26" s="165"/>
      <c r="H26" s="165"/>
      <c r="I26" s="134" t="s">
        <v>101</v>
      </c>
      <c r="J26" s="158" t="s">
        <v>125</v>
      </c>
      <c r="K26" s="159" t="s">
        <v>126</v>
      </c>
      <c r="L26" s="146"/>
      <c r="M26" s="21"/>
      <c r="N26" s="21"/>
      <c r="O26" s="21"/>
      <c r="P26" s="21">
        <f>72/2.65</f>
        <v>27.169811320754718</v>
      </c>
    </row>
    <row r="27" spans="1:12" ht="12.75" customHeight="1">
      <c r="A27" s="167" t="s">
        <v>99</v>
      </c>
      <c r="B27" s="168"/>
      <c r="C27" s="168"/>
      <c r="D27" s="168"/>
      <c r="E27" s="168"/>
      <c r="F27" s="168"/>
      <c r="G27" s="157"/>
      <c r="H27" s="157"/>
      <c r="I27" s="136" t="s">
        <v>101</v>
      </c>
      <c r="J27" s="160" t="s">
        <v>111</v>
      </c>
      <c r="K27" s="139" t="s">
        <v>106</v>
      </c>
      <c r="L27" s="147"/>
    </row>
    <row r="28" spans="1:12" ht="14.25">
      <c r="A28" s="171" t="s">
        <v>100</v>
      </c>
      <c r="B28" s="162"/>
      <c r="C28" s="162"/>
      <c r="D28" s="162"/>
      <c r="E28" s="162"/>
      <c r="F28" s="162"/>
      <c r="G28" s="154"/>
      <c r="H28" s="154"/>
      <c r="I28" s="136" t="s">
        <v>101</v>
      </c>
      <c r="J28" s="160" t="s">
        <v>112</v>
      </c>
      <c r="K28" s="139" t="s">
        <v>106</v>
      </c>
      <c r="L28" s="147"/>
    </row>
    <row r="29" spans="1:12" ht="14.25">
      <c r="A29" s="171" t="s">
        <v>127</v>
      </c>
      <c r="B29" s="162"/>
      <c r="C29" s="162"/>
      <c r="D29" s="162"/>
      <c r="E29" s="162"/>
      <c r="F29" s="162"/>
      <c r="G29" s="154"/>
      <c r="H29" s="154"/>
      <c r="I29" s="136" t="s">
        <v>101</v>
      </c>
      <c r="J29" s="160" t="s">
        <v>113</v>
      </c>
      <c r="K29" s="155" t="s">
        <v>103</v>
      </c>
      <c r="L29" s="147"/>
    </row>
    <row r="30" spans="1:12" ht="14.25">
      <c r="A30" s="176" t="s">
        <v>128</v>
      </c>
      <c r="B30" s="177"/>
      <c r="C30" s="177"/>
      <c r="D30" s="177"/>
      <c r="E30" s="177"/>
      <c r="F30" s="177"/>
      <c r="G30" s="177"/>
      <c r="H30" s="177"/>
      <c r="I30" s="136" t="s">
        <v>101</v>
      </c>
      <c r="J30" s="160" t="s">
        <v>114</v>
      </c>
      <c r="K30" s="155" t="s">
        <v>103</v>
      </c>
      <c r="L30" s="147"/>
    </row>
    <row r="31" spans="1:12" ht="14.25">
      <c r="A31" s="171" t="s">
        <v>108</v>
      </c>
      <c r="B31" s="162"/>
      <c r="C31" s="162"/>
      <c r="D31" s="162"/>
      <c r="E31" s="162"/>
      <c r="F31" s="162"/>
      <c r="G31" s="154"/>
      <c r="H31" s="154"/>
      <c r="I31" s="136" t="s">
        <v>101</v>
      </c>
      <c r="J31" s="160" t="s">
        <v>115</v>
      </c>
      <c r="K31" s="138" t="s">
        <v>103</v>
      </c>
      <c r="L31" s="151" t="s">
        <v>104</v>
      </c>
    </row>
    <row r="32" spans="1:12" ht="14.25">
      <c r="A32" s="171" t="s">
        <v>109</v>
      </c>
      <c r="B32" s="162"/>
      <c r="C32" s="162"/>
      <c r="D32" s="162"/>
      <c r="E32" s="162"/>
      <c r="F32" s="162"/>
      <c r="G32" s="154"/>
      <c r="H32" s="154"/>
      <c r="I32" s="136" t="s">
        <v>101</v>
      </c>
      <c r="J32" s="160" t="s">
        <v>116</v>
      </c>
      <c r="K32" s="138" t="s">
        <v>105</v>
      </c>
      <c r="L32" s="147"/>
    </row>
    <row r="33" spans="1:12" ht="15" thickBot="1">
      <c r="A33" s="169" t="s">
        <v>110</v>
      </c>
      <c r="B33" s="170"/>
      <c r="C33" s="170"/>
      <c r="D33" s="170"/>
      <c r="E33" s="170"/>
      <c r="F33" s="170"/>
      <c r="G33" s="156"/>
      <c r="H33" s="156"/>
      <c r="I33" s="148" t="s">
        <v>101</v>
      </c>
      <c r="J33" s="161" t="s">
        <v>117</v>
      </c>
      <c r="K33" s="149" t="s">
        <v>107</v>
      </c>
      <c r="L33" s="150"/>
    </row>
  </sheetData>
  <sheetProtection/>
  <mergeCells count="20">
    <mergeCell ref="A29:F29"/>
    <mergeCell ref="A28:F28"/>
    <mergeCell ref="A27:F27"/>
    <mergeCell ref="A30:H30"/>
    <mergeCell ref="A33:F33"/>
    <mergeCell ref="A32:F32"/>
    <mergeCell ref="A31:F31"/>
    <mergeCell ref="A2:P2"/>
    <mergeCell ref="A3:P3"/>
    <mergeCell ref="D8:E8"/>
    <mergeCell ref="J15:K15"/>
    <mergeCell ref="I11:N11"/>
    <mergeCell ref="I12:N12"/>
    <mergeCell ref="I13:N13"/>
    <mergeCell ref="A26:H26"/>
    <mergeCell ref="A22:H22"/>
    <mergeCell ref="I14:N14"/>
    <mergeCell ref="A23:H23"/>
    <mergeCell ref="A24:H24"/>
    <mergeCell ref="A25:H25"/>
  </mergeCells>
  <hyperlinks>
    <hyperlink ref="I11" location="'Details der Berechnung'!A1" display="- die direkten Emissionsfaktoren in den Details der Berechnung"/>
    <hyperlink ref="I12" location="'Ermittlung Emissionsfaktoren'!A1" display="- die Herleitung der Emissionsfaktoren"/>
    <hyperlink ref="I13" location="Erläuterungen!A1" display="- Erläuterungen zu den Berechnungen, u.a. was sind CO2-Äquivalente"/>
    <hyperlink ref="I14" location="Quellen!A1" display="- Quellenangaben"/>
    <hyperlink ref="K27" r:id="rId1" display="www.atmosfair.de"/>
    <hyperlink ref="K28" r:id="rId2" display="www.atmosfair.de"/>
    <hyperlink ref="K33" r:id="rId3" display="IZU-Praxishinweis"/>
    <hyperlink ref="L31" r:id="rId4" display="Bürogebäudeleitfaden"/>
    <hyperlink ref="K23" r:id="rId5" display="VDEW"/>
    <hyperlink ref="K24" r:id="rId6" display="VDEW"/>
    <hyperlink ref="K25" r:id="rId7" display="VDEW"/>
    <hyperlink ref="K26" r:id="rId8" display="VDEW"/>
    <hyperlink ref="K22" r:id="rId9" display="VDEW"/>
  </hyperlinks>
  <printOptions/>
  <pageMargins left="0.75" right="0.75" top="1" bottom="1" header="0.4921259845" footer="0.4921259845"/>
  <pageSetup horizontalDpi="600" verticalDpi="600" orientation="landscape" paperSize="9" r:id="rId11"/>
  <drawing r:id="rId10"/>
</worksheet>
</file>

<file path=xl/worksheets/sheet2.xml><?xml version="1.0" encoding="utf-8"?>
<worksheet xmlns="http://schemas.openxmlformats.org/spreadsheetml/2006/main" xmlns:r="http://schemas.openxmlformats.org/officeDocument/2006/relationships">
  <dimension ref="A2:O28"/>
  <sheetViews>
    <sheetView workbookViewId="0" topLeftCell="A1">
      <selection activeCell="F3" sqref="F3"/>
    </sheetView>
  </sheetViews>
  <sheetFormatPr defaultColWidth="11.421875" defaultRowHeight="12.75"/>
  <cols>
    <col min="1" max="1" width="14.28125" style="0" bestFit="1" customWidth="1"/>
    <col min="2" max="2" width="7.140625" style="0" bestFit="1" customWidth="1"/>
    <col min="3" max="3" width="11.8515625" style="0" customWidth="1"/>
    <col min="4" max="4" width="15.00390625" style="0" bestFit="1" customWidth="1"/>
    <col min="5" max="5" width="6.7109375" style="0" bestFit="1" customWidth="1"/>
    <col min="6" max="6" width="17.140625" style="0" bestFit="1" customWidth="1"/>
    <col min="7" max="7" width="3.140625" style="0" bestFit="1" customWidth="1"/>
    <col min="8" max="8" width="15.00390625" style="0" bestFit="1" customWidth="1"/>
    <col min="9" max="9" width="6.7109375" style="0" bestFit="1" customWidth="1"/>
    <col min="10" max="10" width="18.8515625" style="0" bestFit="1" customWidth="1"/>
    <col min="11" max="11" width="3.140625" style="0" bestFit="1" customWidth="1"/>
    <col min="12" max="12" width="15.00390625" style="0" bestFit="1" customWidth="1"/>
    <col min="13" max="13" width="7.421875" style="0" bestFit="1" customWidth="1"/>
    <col min="14" max="14" width="11.00390625" style="0" customWidth="1"/>
    <col min="15" max="15" width="7.140625" style="0" customWidth="1"/>
  </cols>
  <sheetData>
    <row r="2" spans="1:4" ht="15.75">
      <c r="A2" s="14"/>
      <c r="B2" s="15"/>
      <c r="C2" s="15"/>
      <c r="D2" s="15"/>
    </row>
    <row r="3" spans="1:4" ht="15.75">
      <c r="A3" s="14"/>
      <c r="B3" s="15"/>
      <c r="C3" s="15"/>
      <c r="D3" s="15"/>
    </row>
    <row r="4" spans="1:4" ht="15.75">
      <c r="A4" s="14"/>
      <c r="B4" s="15"/>
      <c r="C4" s="15"/>
      <c r="D4" s="15"/>
    </row>
    <row r="5" spans="1:4" ht="15.75">
      <c r="A5" s="14"/>
      <c r="B5" s="15"/>
      <c r="C5" s="15"/>
      <c r="D5" s="15"/>
    </row>
    <row r="6" spans="1:11" ht="12.75">
      <c r="A6" s="178" t="s">
        <v>95</v>
      </c>
      <c r="B6" s="178"/>
      <c r="C6" s="178"/>
      <c r="D6" s="178"/>
      <c r="E6" s="178"/>
      <c r="F6" s="178"/>
      <c r="G6" s="179"/>
      <c r="H6" s="179"/>
      <c r="I6" s="179"/>
      <c r="J6" s="179"/>
      <c r="K6" s="41"/>
    </row>
    <row r="7" ht="13.5" thickBot="1"/>
    <row r="8" spans="1:15" ht="26.25" thickBot="1">
      <c r="A8" s="32" t="s">
        <v>0</v>
      </c>
      <c r="B8" s="75" t="s">
        <v>1</v>
      </c>
      <c r="C8" s="78" t="s">
        <v>2</v>
      </c>
      <c r="D8" s="67" t="s">
        <v>4</v>
      </c>
      <c r="E8" s="66" t="s">
        <v>2</v>
      </c>
      <c r="F8" s="69" t="s">
        <v>48</v>
      </c>
      <c r="G8" s="70" t="s">
        <v>13</v>
      </c>
      <c r="H8" s="67" t="s">
        <v>3</v>
      </c>
      <c r="I8" s="66" t="s">
        <v>2</v>
      </c>
      <c r="J8" s="71" t="s">
        <v>49</v>
      </c>
      <c r="K8" s="70" t="s">
        <v>13</v>
      </c>
      <c r="L8" s="67" t="s">
        <v>15</v>
      </c>
      <c r="M8" s="86" t="s">
        <v>2</v>
      </c>
      <c r="N8" s="173" t="s">
        <v>22</v>
      </c>
      <c r="O8" s="174"/>
    </row>
    <row r="9" spans="1:15" ht="12.75">
      <c r="A9" s="30" t="s">
        <v>5</v>
      </c>
      <c r="B9" s="76">
        <f>Tabelle!B9</f>
        <v>0</v>
      </c>
      <c r="C9" s="79" t="s">
        <v>11</v>
      </c>
      <c r="D9" s="181" t="s">
        <v>18</v>
      </c>
      <c r="E9" s="181"/>
      <c r="F9" s="109" t="s">
        <v>18</v>
      </c>
      <c r="G9" s="61"/>
      <c r="H9" s="181" t="s">
        <v>18</v>
      </c>
      <c r="I9" s="181"/>
      <c r="J9" s="110" t="s">
        <v>18</v>
      </c>
      <c r="K9" s="61"/>
      <c r="L9" s="87">
        <f>'Ermittlung Emissionsfaktoren'!I9</f>
        <v>0.62164387775</v>
      </c>
      <c r="M9" s="112" t="s">
        <v>21</v>
      </c>
      <c r="N9" s="47">
        <f>B9*L9</f>
        <v>0</v>
      </c>
      <c r="O9" s="48" t="s">
        <v>13</v>
      </c>
    </row>
    <row r="10" spans="1:15" ht="12.75">
      <c r="A10" s="3" t="s">
        <v>6</v>
      </c>
      <c r="B10" s="76">
        <f>Tabelle!B10</f>
        <v>0</v>
      </c>
      <c r="C10" s="80" t="s">
        <v>12</v>
      </c>
      <c r="D10" s="68">
        <f>'Ermittlung Emissionsfaktoren'!B10</f>
        <v>2.62</v>
      </c>
      <c r="E10" s="83" t="s">
        <v>16</v>
      </c>
      <c r="F10" s="62">
        <f>B10*D10</f>
        <v>0</v>
      </c>
      <c r="G10" s="84" t="s">
        <v>13</v>
      </c>
      <c r="H10" s="68">
        <f>'Ermittlung Emissionsfaktoren'!I10</f>
        <v>0.49865042564639994</v>
      </c>
      <c r="I10" s="83" t="s">
        <v>16</v>
      </c>
      <c r="J10" s="72">
        <f aca="true" t="shared" si="0" ref="J10:J15">B10*H10</f>
        <v>0</v>
      </c>
      <c r="K10" s="63" t="s">
        <v>13</v>
      </c>
      <c r="L10" s="88">
        <f>D10+H10</f>
        <v>3.1186504256464</v>
      </c>
      <c r="M10" s="113" t="s">
        <v>16</v>
      </c>
      <c r="N10" s="49">
        <f>B10*L10</f>
        <v>0</v>
      </c>
      <c r="O10" s="50" t="s">
        <v>13</v>
      </c>
    </row>
    <row r="11" spans="1:15" ht="14.25">
      <c r="A11" s="3" t="s">
        <v>7</v>
      </c>
      <c r="B11" s="76">
        <f>Tabelle!B11</f>
        <v>0</v>
      </c>
      <c r="C11" s="80" t="s">
        <v>14</v>
      </c>
      <c r="D11" s="68">
        <f>'Ermittlung Emissionsfaktoren'!B11</f>
        <v>2.15</v>
      </c>
      <c r="E11" s="83" t="s">
        <v>17</v>
      </c>
      <c r="F11" s="62">
        <f>B11*D11</f>
        <v>0</v>
      </c>
      <c r="G11" s="84" t="s">
        <v>13</v>
      </c>
      <c r="H11" s="68">
        <f>'Ermittlung Emissionsfaktoren'!I11</f>
        <v>0.33537447365184003</v>
      </c>
      <c r="I11" s="83" t="s">
        <v>17</v>
      </c>
      <c r="J11" s="72">
        <f t="shared" si="0"/>
        <v>0</v>
      </c>
      <c r="K11" s="63" t="s">
        <v>13</v>
      </c>
      <c r="L11" s="88">
        <f>D11+H11</f>
        <v>2.4853744736518397</v>
      </c>
      <c r="M11" s="83" t="s">
        <v>17</v>
      </c>
      <c r="N11" s="49">
        <f>L11*B11</f>
        <v>0</v>
      </c>
      <c r="O11" s="50" t="s">
        <v>13</v>
      </c>
    </row>
    <row r="12" spans="1:15" ht="12.75">
      <c r="A12" s="3" t="s">
        <v>8</v>
      </c>
      <c r="B12" s="76">
        <f>Tabelle!B12</f>
        <v>0</v>
      </c>
      <c r="C12" s="80" t="s">
        <v>12</v>
      </c>
      <c r="D12" s="68">
        <f>'Ermittlung Emissionsfaktoren'!B12</f>
        <v>1.64</v>
      </c>
      <c r="E12" s="83" t="s">
        <v>16</v>
      </c>
      <c r="F12" s="62">
        <f>B12*D12</f>
        <v>0</v>
      </c>
      <c r="G12" s="84" t="s">
        <v>13</v>
      </c>
      <c r="H12" s="68">
        <f>'Ermittlung Emissionsfaktoren'!I12</f>
        <v>0.2643960657600001</v>
      </c>
      <c r="I12" s="83" t="s">
        <v>16</v>
      </c>
      <c r="J12" s="72">
        <f t="shared" si="0"/>
        <v>0</v>
      </c>
      <c r="K12" s="63" t="s">
        <v>13</v>
      </c>
      <c r="L12" s="88">
        <f>D12+H12</f>
        <v>1.9043960657599999</v>
      </c>
      <c r="M12" s="83" t="s">
        <v>16</v>
      </c>
      <c r="N12" s="49">
        <f>L12*B12</f>
        <v>0</v>
      </c>
      <c r="O12" s="50" t="s">
        <v>13</v>
      </c>
    </row>
    <row r="13" spans="1:15" ht="12.75">
      <c r="A13" s="3" t="s">
        <v>9</v>
      </c>
      <c r="B13" s="76">
        <f>Tabelle!B13</f>
        <v>0</v>
      </c>
      <c r="C13" s="80" t="s">
        <v>12</v>
      </c>
      <c r="D13" s="68">
        <f>'Ermittlung Emissionsfaktoren'!B13</f>
        <v>2.64</v>
      </c>
      <c r="E13" s="83" t="s">
        <v>16</v>
      </c>
      <c r="F13" s="62">
        <f>B13*D13</f>
        <v>0</v>
      </c>
      <c r="G13" s="84" t="s">
        <v>13</v>
      </c>
      <c r="H13" s="68">
        <f>'Ermittlung Emissionsfaktoren'!I13</f>
        <v>0.49187806686720004</v>
      </c>
      <c r="I13" s="83" t="s">
        <v>16</v>
      </c>
      <c r="J13" s="72">
        <f t="shared" si="0"/>
        <v>0</v>
      </c>
      <c r="K13" s="63" t="s">
        <v>13</v>
      </c>
      <c r="L13" s="88">
        <f>D13+H13</f>
        <v>3.1318780668672</v>
      </c>
      <c r="M13" s="83" t="s">
        <v>16</v>
      </c>
      <c r="N13" s="49">
        <f>L13*B13</f>
        <v>0</v>
      </c>
      <c r="O13" s="50" t="s">
        <v>13</v>
      </c>
    </row>
    <row r="14" spans="1:15" ht="12.75">
      <c r="A14" s="3" t="s">
        <v>10</v>
      </c>
      <c r="B14" s="76">
        <f>Tabelle!B14</f>
        <v>0</v>
      </c>
      <c r="C14" s="80" t="s">
        <v>12</v>
      </c>
      <c r="D14" s="68">
        <f>'Ermittlung Emissionsfaktoren'!B14</f>
        <v>2.33</v>
      </c>
      <c r="E14" s="83" t="s">
        <v>16</v>
      </c>
      <c r="F14" s="62">
        <f>B14*D14</f>
        <v>0</v>
      </c>
      <c r="G14" s="84" t="s">
        <v>13</v>
      </c>
      <c r="H14" s="68">
        <f>'Ermittlung Emissionsfaktoren'!I14</f>
        <v>0.5851741482</v>
      </c>
      <c r="I14" s="83" t="s">
        <v>16</v>
      </c>
      <c r="J14" s="72">
        <f t="shared" si="0"/>
        <v>0</v>
      </c>
      <c r="K14" s="63" t="s">
        <v>13</v>
      </c>
      <c r="L14" s="88">
        <f>D14+H14</f>
        <v>2.9151741482</v>
      </c>
      <c r="M14" s="83" t="s">
        <v>16</v>
      </c>
      <c r="N14" s="49">
        <f>L14*B14</f>
        <v>0</v>
      </c>
      <c r="O14" s="50" t="s">
        <v>13</v>
      </c>
    </row>
    <row r="15" spans="1:15" ht="13.5" thickBot="1">
      <c r="A15" s="3" t="s">
        <v>19</v>
      </c>
      <c r="B15" s="77">
        <f>Tabelle!B15</f>
        <v>0</v>
      </c>
      <c r="C15" s="81" t="s">
        <v>13</v>
      </c>
      <c r="D15" s="182" t="s">
        <v>18</v>
      </c>
      <c r="E15" s="182"/>
      <c r="F15" s="64"/>
      <c r="G15" s="65"/>
      <c r="H15" s="68">
        <f>'Ermittlung Emissionsfaktoren'!I15</f>
        <v>0.06570431516880001</v>
      </c>
      <c r="I15" s="85" t="s">
        <v>20</v>
      </c>
      <c r="J15" s="73">
        <f t="shared" si="0"/>
        <v>0</v>
      </c>
      <c r="K15" s="74" t="s">
        <v>13</v>
      </c>
      <c r="L15" s="88">
        <v>0.066</v>
      </c>
      <c r="M15" s="83" t="s">
        <v>20</v>
      </c>
      <c r="N15" s="108">
        <f>L15*B15</f>
        <v>0</v>
      </c>
      <c r="O15" s="51" t="s">
        <v>13</v>
      </c>
    </row>
    <row r="16" spans="14:15" ht="13.5" thickBot="1">
      <c r="N16" s="41"/>
      <c r="O16" s="41"/>
    </row>
    <row r="17" spans="14:15" ht="12.75">
      <c r="N17" s="37" t="s">
        <v>23</v>
      </c>
      <c r="O17" s="38"/>
    </row>
    <row r="18" spans="14:15" ht="13.5" thickBot="1">
      <c r="N18" s="39">
        <f>SUM(N9:N15)</f>
        <v>0</v>
      </c>
      <c r="O18" s="40" t="s">
        <v>13</v>
      </c>
    </row>
    <row r="19" spans="1:2" ht="12.75">
      <c r="A19" s="22" t="s">
        <v>47</v>
      </c>
      <c r="B19" s="22"/>
    </row>
    <row r="21" spans="1:14" ht="12.75">
      <c r="A21" s="180" t="s">
        <v>96</v>
      </c>
      <c r="B21" s="180"/>
      <c r="C21" s="180"/>
      <c r="D21" s="180"/>
      <c r="E21" s="180"/>
      <c r="F21" s="180"/>
      <c r="G21" s="180"/>
      <c r="H21" s="180"/>
      <c r="I21" s="180"/>
      <c r="J21" s="180"/>
      <c r="K21" s="179"/>
      <c r="L21" s="179"/>
      <c r="M21" s="4"/>
      <c r="N21" s="4"/>
    </row>
    <row r="22" spans="1:11" ht="12.75">
      <c r="A22" t="s">
        <v>44</v>
      </c>
      <c r="B22" s="180" t="s">
        <v>45</v>
      </c>
      <c r="C22" s="180"/>
      <c r="D22" s="180"/>
      <c r="E22" s="180"/>
      <c r="F22" s="180"/>
      <c r="G22" s="180"/>
      <c r="H22" s="180"/>
      <c r="I22" s="180"/>
      <c r="J22" s="5"/>
      <c r="K22" s="5"/>
    </row>
    <row r="23" spans="1:4" ht="12.75">
      <c r="A23" t="s">
        <v>46</v>
      </c>
      <c r="B23" s="7" t="s">
        <v>62</v>
      </c>
      <c r="C23" s="111" t="s">
        <v>71</v>
      </c>
      <c r="D23" s="124">
        <v>155.93</v>
      </c>
    </row>
    <row r="24" spans="1:4" ht="15.75">
      <c r="A24" s="14"/>
      <c r="B24" s="15"/>
      <c r="D24" s="15"/>
    </row>
    <row r="25" spans="1:4" ht="15.75">
      <c r="A25" s="14"/>
      <c r="B25" s="15"/>
      <c r="C25" s="15"/>
      <c r="D25" s="15"/>
    </row>
    <row r="26" spans="1:4" ht="15.75">
      <c r="A26" s="14"/>
      <c r="B26" s="15"/>
      <c r="C26" s="15"/>
      <c r="D26" s="15"/>
    </row>
    <row r="27" spans="1:4" ht="15.75">
      <c r="A27" s="14"/>
      <c r="B27" s="15"/>
      <c r="C27" s="15"/>
      <c r="D27" s="15"/>
    </row>
    <row r="28" spans="1:4" s="34" customFormat="1" ht="12.75">
      <c r="A28" s="9"/>
      <c r="B28" s="21"/>
      <c r="C28" s="21"/>
      <c r="D28" s="21"/>
    </row>
  </sheetData>
  <sheetProtection/>
  <mergeCells count="7">
    <mergeCell ref="A6:J6"/>
    <mergeCell ref="A21:L21"/>
    <mergeCell ref="B22:I22"/>
    <mergeCell ref="N8:O8"/>
    <mergeCell ref="D9:E9"/>
    <mergeCell ref="H9:I9"/>
    <mergeCell ref="D15:E15"/>
  </mergeCells>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M45"/>
  <sheetViews>
    <sheetView workbookViewId="0" topLeftCell="A1">
      <selection activeCell="A10" sqref="A10:IV10"/>
    </sheetView>
  </sheetViews>
  <sheetFormatPr defaultColWidth="11.421875" defaultRowHeight="12.75"/>
  <cols>
    <col min="2" max="2" width="11.00390625" style="0" bestFit="1" customWidth="1"/>
    <col min="3" max="3" width="15.28125" style="0" customWidth="1"/>
    <col min="4" max="4" width="62.28125" style="0" customWidth="1"/>
    <col min="5" max="5" width="11.8515625" style="0" customWidth="1"/>
    <col min="6" max="6" width="6.7109375" style="0" bestFit="1" customWidth="1"/>
    <col min="7" max="7" width="6.00390625" style="0" bestFit="1" customWidth="1"/>
    <col min="8" max="8" width="7.7109375" style="0" bestFit="1" customWidth="1"/>
    <col min="9" max="9" width="11.00390625" style="0" bestFit="1" customWidth="1"/>
    <col min="10" max="10" width="7.421875" style="0" bestFit="1" customWidth="1"/>
  </cols>
  <sheetData>
    <row r="1" spans="1:6" ht="15.75">
      <c r="A1" s="183" t="s">
        <v>25</v>
      </c>
      <c r="B1" s="183"/>
      <c r="C1" s="183"/>
      <c r="D1" s="183"/>
      <c r="E1" s="15"/>
      <c r="F1" s="15"/>
    </row>
    <row r="2" spans="1:6" ht="15.75">
      <c r="A2" s="82"/>
      <c r="B2" s="82"/>
      <c r="C2" s="82"/>
      <c r="D2" s="82"/>
      <c r="E2" s="82"/>
      <c r="F2" s="82"/>
    </row>
    <row r="3" spans="1:4" s="34" customFormat="1" ht="12.75">
      <c r="A3" s="23" t="s">
        <v>50</v>
      </c>
      <c r="B3" s="21"/>
      <c r="C3" s="21"/>
      <c r="D3" s="21"/>
    </row>
    <row r="4" s="34" customFormat="1" ht="12.75"/>
    <row r="5" spans="1:13" ht="13.5" thickBot="1">
      <c r="A5" s="10"/>
      <c r="B5" s="184" t="s">
        <v>24</v>
      </c>
      <c r="C5" s="186"/>
      <c r="D5" s="184" t="s">
        <v>26</v>
      </c>
      <c r="E5" s="185"/>
      <c r="F5" s="185"/>
      <c r="G5" s="185"/>
      <c r="H5" s="185"/>
      <c r="I5" s="185"/>
      <c r="J5" s="186"/>
      <c r="K5" s="4"/>
      <c r="L5" s="4"/>
      <c r="M5" s="4"/>
    </row>
    <row r="6" spans="1:10" ht="12.75">
      <c r="A6" s="10"/>
      <c r="B6" s="191" t="s">
        <v>34</v>
      </c>
      <c r="C6" s="192"/>
      <c r="D6" s="18" t="s">
        <v>64</v>
      </c>
      <c r="E6" s="19"/>
      <c r="F6" s="19"/>
      <c r="J6" s="10"/>
    </row>
    <row r="7" spans="1:10" ht="12.75">
      <c r="A7" s="10"/>
      <c r="B7" s="191" t="s">
        <v>35</v>
      </c>
      <c r="C7" s="192"/>
      <c r="D7" s="197" t="s">
        <v>35</v>
      </c>
      <c r="E7" s="198"/>
      <c r="F7" s="5"/>
      <c r="J7" s="10"/>
    </row>
    <row r="8" spans="1:10" ht="19.5" customHeight="1">
      <c r="A8" s="20"/>
      <c r="B8" s="119" t="s">
        <v>52</v>
      </c>
      <c r="C8" s="120" t="s">
        <v>2</v>
      </c>
      <c r="D8" s="121" t="s">
        <v>28</v>
      </c>
      <c r="E8" s="122" t="s">
        <v>52</v>
      </c>
      <c r="F8" s="120" t="s">
        <v>2</v>
      </c>
      <c r="G8" s="187" t="s">
        <v>29</v>
      </c>
      <c r="H8" s="188"/>
      <c r="I8" s="123" t="s">
        <v>52</v>
      </c>
      <c r="J8" s="120" t="s">
        <v>2</v>
      </c>
    </row>
    <row r="9" spans="1:10" ht="12.75">
      <c r="A9" s="16" t="s">
        <v>5</v>
      </c>
      <c r="B9" s="193" t="s">
        <v>18</v>
      </c>
      <c r="C9" s="194"/>
      <c r="D9" s="96" t="s">
        <v>63</v>
      </c>
      <c r="E9" s="114"/>
      <c r="F9" s="89"/>
      <c r="G9" s="195" t="s">
        <v>18</v>
      </c>
      <c r="H9" s="196"/>
      <c r="I9" s="91">
        <v>0.62164387775</v>
      </c>
      <c r="J9" s="12" t="s">
        <v>21</v>
      </c>
    </row>
    <row r="10" spans="1:10" ht="12.75">
      <c r="A10" s="16" t="s">
        <v>6</v>
      </c>
      <c r="B10" s="29">
        <v>2.62</v>
      </c>
      <c r="C10" s="12" t="s">
        <v>16</v>
      </c>
      <c r="D10" s="2" t="s">
        <v>65</v>
      </c>
      <c r="E10" s="117">
        <v>13809.9708</v>
      </c>
      <c r="F10" s="89" t="s">
        <v>27</v>
      </c>
      <c r="G10" s="93">
        <v>10.03</v>
      </c>
      <c r="H10" s="89" t="s">
        <v>30</v>
      </c>
      <c r="I10" s="91">
        <f aca="true" t="shared" si="0" ref="I10:I15">((E10/1000)*3.6*G10)/1000</f>
        <v>0.49865042564639994</v>
      </c>
      <c r="J10" s="12" t="s">
        <v>16</v>
      </c>
    </row>
    <row r="11" spans="1:10" ht="14.25">
      <c r="A11" s="16" t="s">
        <v>7</v>
      </c>
      <c r="B11" s="29">
        <v>2.15</v>
      </c>
      <c r="C11" s="12" t="s">
        <v>17</v>
      </c>
      <c r="D11" s="2" t="s">
        <v>66</v>
      </c>
      <c r="E11" s="117">
        <v>9242.02143</v>
      </c>
      <c r="F11" s="89" t="s">
        <v>27</v>
      </c>
      <c r="G11" s="93">
        <v>10.08</v>
      </c>
      <c r="H11" s="89" t="s">
        <v>31</v>
      </c>
      <c r="I11" s="91">
        <f t="shared" si="0"/>
        <v>0.33537447365184003</v>
      </c>
      <c r="J11" s="12" t="s">
        <v>17</v>
      </c>
    </row>
    <row r="12" spans="1:10" ht="12.75">
      <c r="A12" s="16" t="s">
        <v>8</v>
      </c>
      <c r="B12" s="29">
        <v>1.64</v>
      </c>
      <c r="C12" s="12" t="s">
        <v>16</v>
      </c>
      <c r="D12" s="2" t="s">
        <v>67</v>
      </c>
      <c r="E12" s="117">
        <v>10643.964</v>
      </c>
      <c r="F12" s="89" t="s">
        <v>27</v>
      </c>
      <c r="G12" s="93">
        <v>6.9</v>
      </c>
      <c r="H12" s="89" t="s">
        <v>30</v>
      </c>
      <c r="I12" s="91">
        <f t="shared" si="0"/>
        <v>0.2643960657600001</v>
      </c>
      <c r="J12" s="12" t="s">
        <v>16</v>
      </c>
    </row>
    <row r="13" spans="1:10" ht="12.75">
      <c r="A13" s="16" t="s">
        <v>9</v>
      </c>
      <c r="B13" s="29">
        <v>2.64</v>
      </c>
      <c r="C13" s="12" t="s">
        <v>16</v>
      </c>
      <c r="D13" s="2" t="s">
        <v>69</v>
      </c>
      <c r="E13" s="117">
        <v>13829.2304</v>
      </c>
      <c r="F13" s="89" t="s">
        <v>27</v>
      </c>
      <c r="G13" s="93">
        <v>9.88</v>
      </c>
      <c r="H13" s="89" t="s">
        <v>30</v>
      </c>
      <c r="I13" s="91">
        <f t="shared" si="0"/>
        <v>0.49187806686720004</v>
      </c>
      <c r="J13" s="12" t="s">
        <v>16</v>
      </c>
    </row>
    <row r="14" spans="1:10" ht="12.75">
      <c r="A14" s="16" t="s">
        <v>10</v>
      </c>
      <c r="B14" s="29">
        <v>2.33</v>
      </c>
      <c r="C14" s="12" t="s">
        <v>16</v>
      </c>
      <c r="D14" s="2" t="s">
        <v>68</v>
      </c>
      <c r="E14" s="117">
        <v>18060.9305</v>
      </c>
      <c r="F14" s="89" t="s">
        <v>27</v>
      </c>
      <c r="G14" s="93">
        <v>9</v>
      </c>
      <c r="H14" s="89" t="s">
        <v>30</v>
      </c>
      <c r="I14" s="91">
        <f>((E14/1000)*3.6*G14)/1000</f>
        <v>0.5851741482</v>
      </c>
      <c r="J14" s="12" t="s">
        <v>16</v>
      </c>
    </row>
    <row r="15" spans="1:10" ht="13.5" thickBot="1">
      <c r="A15" s="17" t="s">
        <v>19</v>
      </c>
      <c r="B15" s="189" t="s">
        <v>18</v>
      </c>
      <c r="C15" s="190"/>
      <c r="D15" s="118" t="s">
        <v>70</v>
      </c>
      <c r="E15" s="115">
        <v>3724.73442</v>
      </c>
      <c r="F15" s="90" t="s">
        <v>27</v>
      </c>
      <c r="G15" s="94">
        <v>4.9</v>
      </c>
      <c r="H15" s="90" t="s">
        <v>32</v>
      </c>
      <c r="I15" s="92">
        <f t="shared" si="0"/>
        <v>0.06570431516880001</v>
      </c>
      <c r="J15" s="13" t="s">
        <v>20</v>
      </c>
    </row>
    <row r="17" spans="3:6" ht="12.75">
      <c r="C17" s="95"/>
      <c r="D17" s="100" t="s">
        <v>53</v>
      </c>
      <c r="E17" s="101"/>
      <c r="F17" s="96"/>
    </row>
    <row r="18" spans="3:6" ht="12.75">
      <c r="C18" s="97"/>
      <c r="D18" s="20"/>
      <c r="E18" s="20"/>
      <c r="F18" s="98"/>
    </row>
    <row r="19" spans="3:6" ht="12.75">
      <c r="C19" s="99" t="s">
        <v>97</v>
      </c>
      <c r="D19" s="20"/>
      <c r="E19" s="20"/>
      <c r="F19" s="98"/>
    </row>
    <row r="20" spans="3:6" ht="12.75">
      <c r="C20" s="97"/>
      <c r="D20" s="20"/>
      <c r="E20" s="20"/>
      <c r="F20" s="98"/>
    </row>
    <row r="21" spans="3:6" ht="12.75">
      <c r="C21" s="97"/>
      <c r="D21" s="20"/>
      <c r="E21" s="20"/>
      <c r="F21" s="98"/>
    </row>
    <row r="22" spans="3:6" ht="12.75">
      <c r="C22" s="99" t="s">
        <v>54</v>
      </c>
      <c r="D22" s="20"/>
      <c r="E22" s="20"/>
      <c r="F22" s="98"/>
    </row>
    <row r="23" spans="3:6" ht="12.75">
      <c r="C23" s="99" t="s">
        <v>55</v>
      </c>
      <c r="D23" s="20"/>
      <c r="E23" s="20"/>
      <c r="F23" s="98"/>
    </row>
    <row r="24" spans="3:6" ht="12.75">
      <c r="C24" s="97"/>
      <c r="D24" s="20"/>
      <c r="E24" s="20"/>
      <c r="F24" s="98"/>
    </row>
    <row r="25" spans="3:6" ht="12.75">
      <c r="C25" s="99" t="s">
        <v>56</v>
      </c>
      <c r="D25" s="20" t="s">
        <v>58</v>
      </c>
      <c r="E25" s="20"/>
      <c r="F25" s="98"/>
    </row>
    <row r="26" spans="3:6" ht="12.75">
      <c r="C26" s="99" t="s">
        <v>57</v>
      </c>
      <c r="D26" s="20"/>
      <c r="E26" s="20"/>
      <c r="F26" s="98"/>
    </row>
    <row r="27" spans="3:6" ht="12.75">
      <c r="C27" s="97"/>
      <c r="D27" s="20"/>
      <c r="E27" s="20"/>
      <c r="F27" s="98"/>
    </row>
    <row r="28" spans="3:6" ht="12.75">
      <c r="C28" s="97"/>
      <c r="D28" s="20"/>
      <c r="E28" s="20"/>
      <c r="F28" s="98"/>
    </row>
    <row r="29" spans="3:6" ht="12.75">
      <c r="C29" s="97"/>
      <c r="D29" s="20"/>
      <c r="E29" s="20"/>
      <c r="F29" s="98"/>
    </row>
    <row r="30" spans="3:6" ht="12.75">
      <c r="C30" s="97"/>
      <c r="D30" s="20"/>
      <c r="E30" s="20"/>
      <c r="F30" s="98"/>
    </row>
    <row r="31" spans="3:6" ht="12.75">
      <c r="C31" s="99" t="s">
        <v>59</v>
      </c>
      <c r="D31" s="102" t="s">
        <v>61</v>
      </c>
      <c r="E31" s="103"/>
      <c r="F31" s="104"/>
    </row>
    <row r="32" spans="3:7" ht="12.75">
      <c r="C32" s="99" t="s">
        <v>60</v>
      </c>
      <c r="D32" s="20"/>
      <c r="E32" s="6"/>
      <c r="F32" s="105"/>
      <c r="G32" s="6"/>
    </row>
    <row r="33" spans="3:6" ht="12.75">
      <c r="C33" s="97"/>
      <c r="D33" s="116" t="s">
        <v>33</v>
      </c>
      <c r="F33" s="98"/>
    </row>
    <row r="34" spans="3:7" ht="12.75">
      <c r="C34" s="97"/>
      <c r="D34" s="20"/>
      <c r="E34" s="6"/>
      <c r="F34" s="105"/>
      <c r="G34" s="4"/>
    </row>
    <row r="35" spans="3:7" ht="12.75">
      <c r="C35" s="30"/>
      <c r="D35" s="106"/>
      <c r="E35" s="106"/>
      <c r="F35" s="107"/>
      <c r="G35" s="4"/>
    </row>
    <row r="36" ht="12.75">
      <c r="E36" s="8"/>
    </row>
    <row r="37" spans="1:7" ht="12.75">
      <c r="A37" s="22" t="s">
        <v>51</v>
      </c>
      <c r="B37" s="22"/>
      <c r="C37" s="22"/>
      <c r="D37" s="22"/>
      <c r="E37" s="22"/>
      <c r="F37" s="22"/>
      <c r="G37" s="23"/>
    </row>
    <row r="38" spans="1:5" ht="13.5" thickBot="1">
      <c r="A38" s="5"/>
      <c r="B38" s="5"/>
      <c r="C38" s="5"/>
      <c r="D38" s="5"/>
      <c r="E38" s="5"/>
    </row>
    <row r="39" spans="1:3" ht="12.75">
      <c r="A39" s="24" t="s">
        <v>5</v>
      </c>
      <c r="B39" s="25">
        <f>I9</f>
        <v>0.62164387775</v>
      </c>
      <c r="C39" s="26" t="s">
        <v>21</v>
      </c>
    </row>
    <row r="40" spans="1:3" ht="12.75">
      <c r="A40" s="27" t="s">
        <v>6</v>
      </c>
      <c r="B40" s="1">
        <f>B10+I10</f>
        <v>3.1186504256464</v>
      </c>
      <c r="C40" s="12" t="s">
        <v>16</v>
      </c>
    </row>
    <row r="41" spans="1:3" ht="14.25">
      <c r="A41" s="27" t="s">
        <v>7</v>
      </c>
      <c r="B41" s="1">
        <f>B11+I11</f>
        <v>2.4853744736518397</v>
      </c>
      <c r="C41" s="12" t="s">
        <v>17</v>
      </c>
    </row>
    <row r="42" spans="1:3" ht="12.75">
      <c r="A42" s="27" t="s">
        <v>8</v>
      </c>
      <c r="B42" s="1">
        <f>B12+I12</f>
        <v>1.9043960657599999</v>
      </c>
      <c r="C42" s="12" t="s">
        <v>16</v>
      </c>
    </row>
    <row r="43" spans="1:3" ht="12.75">
      <c r="A43" s="27" t="s">
        <v>9</v>
      </c>
      <c r="B43" s="1">
        <f>B13+I13</f>
        <v>3.1318780668672</v>
      </c>
      <c r="C43" s="12" t="s">
        <v>16</v>
      </c>
    </row>
    <row r="44" spans="1:3" ht="12.75">
      <c r="A44" s="27" t="s">
        <v>10</v>
      </c>
      <c r="B44" s="1">
        <f>B14+I14</f>
        <v>2.9151741482</v>
      </c>
      <c r="C44" s="12" t="s">
        <v>16</v>
      </c>
    </row>
    <row r="45" spans="1:3" ht="13.5" thickBot="1">
      <c r="A45" s="28" t="s">
        <v>19</v>
      </c>
      <c r="B45" s="11">
        <f>I15</f>
        <v>0.06570431516880001</v>
      </c>
      <c r="C45" s="13" t="s">
        <v>20</v>
      </c>
    </row>
  </sheetData>
  <sheetProtection/>
  <mergeCells count="10">
    <mergeCell ref="A1:D1"/>
    <mergeCell ref="D5:J5"/>
    <mergeCell ref="G8:H8"/>
    <mergeCell ref="B15:C15"/>
    <mergeCell ref="B6:C6"/>
    <mergeCell ref="B7:C7"/>
    <mergeCell ref="B9:C9"/>
    <mergeCell ref="B5:C5"/>
    <mergeCell ref="G9:H9"/>
    <mergeCell ref="D7:E7"/>
  </mergeCells>
  <printOptions/>
  <pageMargins left="0.75" right="0.75" top="1" bottom="1" header="0.4921259845" footer="0.4921259845"/>
  <pageSetup horizontalDpi="600" verticalDpi="600" orientation="landscape" paperSize="9" r:id="rId11"/>
  <drawing r:id="rId10"/>
  <legacyDrawing r:id="rId9"/>
  <oleObjects>
    <oleObject progId="Equation.3" shapeId="550626" r:id="rId1"/>
    <oleObject progId="Equation.3" shapeId="702785" r:id="rId2"/>
    <oleObject progId="Equation.3" shapeId="718119" r:id="rId3"/>
    <oleObject progId="Equation.3" shapeId="721835" r:id="rId4"/>
    <oleObject progId="Equation.3" shapeId="728039" r:id="rId5"/>
    <oleObject progId="Equation.3" shapeId="741636" r:id="rId6"/>
    <oleObject progId="Equation.3" shapeId="759220" r:id="rId7"/>
    <oleObject progId="Equation.3" shapeId="871310" r:id="rId8"/>
  </oleObjects>
</worksheet>
</file>

<file path=xl/worksheets/sheet4.xml><?xml version="1.0" encoding="utf-8"?>
<worksheet xmlns="http://schemas.openxmlformats.org/spreadsheetml/2006/main" xmlns:r="http://schemas.openxmlformats.org/officeDocument/2006/relationships">
  <dimension ref="A2:A18"/>
  <sheetViews>
    <sheetView workbookViewId="0" topLeftCell="A1">
      <selection activeCell="A2" sqref="A2"/>
    </sheetView>
  </sheetViews>
  <sheetFormatPr defaultColWidth="11.421875" defaultRowHeight="12.75"/>
  <cols>
    <col min="1" max="1" width="71.57421875" style="0" customWidth="1"/>
  </cols>
  <sheetData>
    <row r="2" ht="15.75">
      <c r="A2" s="128" t="s">
        <v>83</v>
      </c>
    </row>
    <row r="3" ht="12.75">
      <c r="A3" s="125"/>
    </row>
    <row r="4" ht="51.75" customHeight="1">
      <c r="A4" s="126" t="s">
        <v>74</v>
      </c>
    </row>
    <row r="5" ht="12.75">
      <c r="A5" s="125"/>
    </row>
    <row r="6" ht="12.75">
      <c r="A6" s="127" t="s">
        <v>78</v>
      </c>
    </row>
    <row r="7" ht="12.75">
      <c r="A7" s="125"/>
    </row>
    <row r="8" ht="51">
      <c r="A8" s="126" t="s">
        <v>75</v>
      </c>
    </row>
    <row r="9" ht="68.25" customHeight="1">
      <c r="A9" s="125" t="s">
        <v>82</v>
      </c>
    </row>
    <row r="11" ht="12.75">
      <c r="A11" s="9" t="s">
        <v>79</v>
      </c>
    </row>
    <row r="13" ht="95.25">
      <c r="A13" s="125" t="s">
        <v>76</v>
      </c>
    </row>
    <row r="15" ht="51">
      <c r="A15" s="125" t="s">
        <v>77</v>
      </c>
    </row>
    <row r="17" ht="12.75">
      <c r="A17" s="9" t="s">
        <v>80</v>
      </c>
    </row>
    <row r="18" ht="43.5" customHeight="1">
      <c r="A18" s="125" t="s">
        <v>81</v>
      </c>
    </row>
  </sheetData>
  <sheetProtection/>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3"/>
  <sheetViews>
    <sheetView workbookViewId="0" topLeftCell="A1">
      <selection activeCell="A1" sqref="A1"/>
    </sheetView>
  </sheetViews>
  <sheetFormatPr defaultColWidth="11.421875" defaultRowHeight="12.75"/>
  <cols>
    <col min="6" max="6" width="41.00390625" style="0" customWidth="1"/>
    <col min="7" max="7" width="22.8515625" style="0" customWidth="1"/>
  </cols>
  <sheetData>
    <row r="1" ht="12.75">
      <c r="A1" s="23" t="s">
        <v>42</v>
      </c>
    </row>
    <row r="3" spans="1:9" ht="12.75">
      <c r="A3" s="20" t="s">
        <v>43</v>
      </c>
      <c r="B3" s="20"/>
      <c r="C3" s="20"/>
      <c r="D3" s="20"/>
      <c r="E3" s="20"/>
      <c r="F3" s="20"/>
      <c r="G3" s="20"/>
      <c r="H3" s="20"/>
      <c r="I3" s="20"/>
    </row>
    <row r="4" spans="1:10" ht="12.75">
      <c r="A4" s="199" t="s">
        <v>39</v>
      </c>
      <c r="B4" s="199"/>
      <c r="C4" s="199"/>
      <c r="D4" s="199"/>
      <c r="E4" s="199"/>
      <c r="F4" s="46" t="s">
        <v>40</v>
      </c>
      <c r="G4" s="42" t="s">
        <v>41</v>
      </c>
      <c r="H4" s="45"/>
      <c r="I4" s="20"/>
      <c r="J4" s="45"/>
    </row>
    <row r="5" spans="1:10" ht="12.75">
      <c r="A5" s="200" t="s">
        <v>72</v>
      </c>
      <c r="B5" s="200"/>
      <c r="C5" s="200"/>
      <c r="D5" s="200"/>
      <c r="E5" s="200"/>
      <c r="F5" s="44" t="s">
        <v>84</v>
      </c>
      <c r="G5" s="43" t="s">
        <v>73</v>
      </c>
      <c r="H5" s="43"/>
      <c r="I5" s="43"/>
      <c r="J5" s="42"/>
    </row>
    <row r="6" spans="1:9" ht="12.75">
      <c r="A6" s="20"/>
      <c r="B6" s="20"/>
      <c r="C6" s="20"/>
      <c r="D6" s="20"/>
      <c r="E6" s="20"/>
      <c r="F6" s="20" t="s">
        <v>85</v>
      </c>
      <c r="G6" s="20"/>
      <c r="H6" s="20"/>
      <c r="I6" s="20"/>
    </row>
    <row r="10" ht="12.75">
      <c r="A10" s="23" t="s">
        <v>92</v>
      </c>
    </row>
    <row r="12" ht="12.75">
      <c r="A12" t="s">
        <v>93</v>
      </c>
    </row>
    <row r="13" ht="12.75">
      <c r="A13" t="s">
        <v>94</v>
      </c>
    </row>
  </sheetData>
  <sheetProtection/>
  <mergeCells count="2">
    <mergeCell ref="A4:E4"/>
    <mergeCell ref="A5:E5"/>
  </mergeCells>
  <hyperlinks>
    <hyperlink ref="F5" r:id="rId1" display="Zu den Ergebnissen aus der GEMIS-Datenbank"/>
    <hyperlink ref="F4:G4" r:id="rId2" display="--&gt; zum Bestellformular"/>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BSTMUGV Benutzerservice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Rothe</dc:creator>
  <cp:keywords/>
  <dc:description/>
  <cp:lastModifiedBy>Gerold Heins</cp:lastModifiedBy>
  <cp:lastPrinted>2007-04-03T11:02:15Z</cp:lastPrinted>
  <dcterms:created xsi:type="dcterms:W3CDTF">2007-03-26T13:51:15Z</dcterms:created>
  <dcterms:modified xsi:type="dcterms:W3CDTF">2010-01-16T07:56:29Z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